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1" sheetId="1" state="visible" r:id="rId2"/>
  </sheets>
  <definedNames>
    <definedName function="false" hidden="true" localSheetId="0" name="_xlnm._FilterDatabase" vbProcedure="false">Table1!$D$3:$D$25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<sst xmlns="http://schemas.openxmlformats.org/spreadsheetml/2006/main" count="1196" uniqueCount="288">
  <si>
    <t xml:space="preserve">Приложение №4
к постановлению администрации 
города Магнитогорска
От 30.09.2025 № 8443-П
Приложение № 4
к муниципальной программе
«Развитие образования в городе Магнитогорске» на 2025-2030 годы
</t>
  </si>
  <si>
    <t xml:space="preserve">ИТОГО</t>
  </si>
  <si>
    <t xml:space="preserve">Финансовое обеспечение реализации муниципальной программы за счет всех источников финансирования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</si>
  <si>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</si>
  <si>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</si>
  <si>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</si>
  <si>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</si>
  <si>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(тыс.руб.), годы</t>
  </si>
  <si>
    <t xml:space="preserve">2025</t>
  </si>
  <si>
    <t xml:space="preserve">2026</t>
  </si>
  <si>
    <t xml:space="preserve">2027</t>
  </si>
  <si>
    <t xml:space="preserve">2028</t>
  </si>
  <si>
    <t xml:space="preserve">2029</t>
  </si>
  <si>
    <t xml:space="preserve">2030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</si>
  <si>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</si>
  <si>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</si>
  <si>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</si>
  <si>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</si>
  <si>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</si>
  <si>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</si>
  <si>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</si>
  <si>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</si>
  <si>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</si>
  <si>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</si>
  <si>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</si>
  <si>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</si>
  <si>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Муниципальная программа "Развитие образования в городе Магнитогорске"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</si>
  <si>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</si>
  <si>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</si>
  <si>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</si>
  <si>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</si>
  <si>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</si>
  <si>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</si>
  <si>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</si>
  <si>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</si>
  <si>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1.</t>
  </si>
  <si>
    <t xml:space="preserve">Направление "Дошкольное образование"</t>
  </si>
  <si>
    <t xml:space="preserve">1.1.</t>
  </si>
  <si>
    <t xml:space="preserve">Региональный проект "Поддержка семьи"</t>
  </si>
  <si>
    <t xml:space="preserve">1.1.1.</t>
  </si>
  <si>
    <t xml:space="preserve">Мероприятие "Капитальный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образования"</t>
  </si>
  <si>
    <t xml:space="preserve">1.2.</t>
  </si>
  <si>
    <t xml:space="preserve">Комплекс процессных мероприятий "Организация и предоставление дошкольного образования"</t>
  </si>
  <si>
    <t xml:space="preserve">1.2.1.</t>
  </si>
  <si>
    <t xml:space="preserve">Мероприятие "Расходы на обеспечение деятельности (оказание услуг, выполнение работ) муниципальных учреждений"</t>
  </si>
  <si>
    <t xml:space="preserve">1.2.2.</t>
  </si>
  <si>
    <t xml:space="preserve">Мероприятие "Затраты на уплату налогов, в качестве объекта налогообложения по которым признается имущество"</t>
  </si>
  <si>
    <t xml:space="preserve">1.2.3.</t>
  </si>
  <si>
    <t xml:space="preserve">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</si>
  <si>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 xml:space="preserve">1.2.4.</t>
  </si>
  <si>
    <t xml:space="preserve">Мероприятие "Обеспечение получения дошкольного образования в частных дошкольных образовательных организациях"</t>
  </si>
  <si>
    <t xml:space="preserve">1.2.5.</t>
  </si>
  <si>
    <t xml:space="preserve">Мероприятие "Предоставление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области"</t>
  </si>
  <si>
    <t xml:space="preserve">1.2.6.</t>
  </si>
  <si>
    <t xml:space="preserve">Мероприятие "Привлечение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платы"</t>
  </si>
  <si>
    <t xml:space="preserve">1.2.7.</t>
  </si>
  <si>
    <t xml:space="preserve">Мероприятие "Осуществление мероприятий на обеспечение необходимых условий для функционирования дошкольных образовательных учреждений"</t>
  </si>
  <si>
    <t xml:space="preserve">1.2.8.</t>
  </si>
  <si>
    <t xml:space="preserve">Мероприятие "Оснащение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образования"</t>
  </si>
  <si>
    <t xml:space="preserve">1.2.9.</t>
  </si>
  <si>
    <t xml:space="preserve">Мероприятие "Разработка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образования"</t>
  </si>
  <si>
    <t xml:space="preserve">1.2.10.</t>
  </si>
  <si>
    <t xml:space="preserve">Мероприятие "Обеспечение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организаций"</t>
  </si>
  <si>
    <t xml:space="preserve">1.3.</t>
  </si>
  <si>
    <t xml:space="preserve">Комплекс процессных мероприятий "Поддержка и развитие дошкольных образовательных учреждений"</t>
  </si>
  <si>
    <t xml:space="preserve">1.3.1.</t>
  </si>
  <si>
    <t xml:space="preserve">Мероприятие "Оказание единовременной материальной помощи молодым специалистам муниципальных образовательных учреждений"</t>
  </si>
  <si>
    <t xml:space="preserve">1.3.2.</t>
  </si>
  <si>
    <t xml:space="preserve">Мероприятие "Приобретение учебного и специального (коррекционного) оборудования для обучающихся, воспитанников с ограниченными возможностями здоровья"</t>
  </si>
  <si>
    <t xml:space="preserve">1.3.3.</t>
  </si>
  <si>
    <t xml:space="preserve">Мероприятие "Предоставление дополнительных мер поддержки гражданам в период их обучения в соответствии с договором о целевом обучении"</t>
  </si>
  <si>
    <t xml:space="preserve">2.</t>
  </si>
  <si>
    <t xml:space="preserve">Направление "Общее образование"</t>
  </si>
  <si>
    <t xml:space="preserve">2.1.</t>
  </si>
  <si>
    <t xml:space="preserve">Региональный проект "Все лучшее детям"</t>
  </si>
  <si>
    <t xml:space="preserve">2.1.1.</t>
  </si>
  <si>
    <t xml:space="preserve">Мероприятие "Оснащение предметных кабинетов общеобразовательных организаций средствами обучения и воспитания"</t>
  </si>
  <si>
    <t xml:space="preserve">2.1.2.</t>
  </si>
  <si>
    <t xml:space="preserve">Мероприятие "Проведение ремонтных работ по замене оконных блоков в муниципальных общеобразовательных организациях"</t>
  </si>
  <si>
    <t xml:space="preserve">2.1.3.</t>
  </si>
  <si>
    <t xml:space="preserve">Мероприятие "Выплата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обновления школьных библиотек"</t>
  </si>
  <si>
    <t xml:space="preserve">2.2.</t>
  </si>
  <si>
    <t xml:space="preserve">Региональный проект "Педагоги и наставники"</t>
  </si>
  <si>
    <t xml:space="preserve">2.2.1.</t>
  </si>
  <si>
    <t xml:space="preserve">Мероприятие "Обеспечение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организаций"</t>
  </si>
  <si>
    <t xml:space="preserve">2.2.2.</t>
  </si>
  <si>
    <t xml:space="preserve">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</si>
  <si>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 xml:space="preserve">2.2.3.</t>
  </si>
  <si>
    <t xml:space="preserve">Мероприятие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"</t>
  </si>
  <si>
    <t xml:space="preserve">2.3.</t>
  </si>
  <si>
    <t xml:space="preserve">Комплекс процессных мероприятий "Организация и предоставление общего образования"</t>
  </si>
  <si>
    <t xml:space="preserve">2.3.1.</t>
  </si>
  <si>
    <t xml:space="preserve">2.3.2.</t>
  </si>
  <si>
    <t xml:space="preserve">Мероприятие "Затраты на уплату налогов, в качестве объекта налогообложения по которым признается имущество учреждений"</t>
  </si>
  <si>
    <t xml:space="preserve">2.3.3.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</si>
  <si>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здоровья"</t>
  </si>
  <si>
    <t xml:space="preserve">2.3.4.</t>
  </si>
  <si>
    <t xml:space="preserve">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лечении"</t>
  </si>
  <si>
    <t xml:space="preserve">2.3.5.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</si>
  <si>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организациях"</t>
  </si>
  <si>
    <t xml:space="preserve">2.3.6.</t>
  </si>
  <si>
    <t xml:space="preserve">Мероприятие "Обеспечение получения начального общего, основного общего, среднего общего образования в частных общеобразовательных организациях"</t>
  </si>
  <si>
    <t xml:space="preserve">2.3.7.</t>
  </si>
  <si>
    <t xml:space="preserve">Мероприятие "Осуществление мероприятий на обеспечение необходимых условий для функционирования общеобразовательных учреждений"</t>
  </si>
  <si>
    <t xml:space="preserve">2.3.8.</t>
  </si>
  <si>
    <t xml:space="preserve">Мероприятие "Обеспечение питанием детей из малообеспеченных семей и детей с нарушениями здоровья, обучающихся в муниципальных общеобразовательных организациях"</t>
  </si>
  <si>
    <t xml:space="preserve">2.3.9.</t>
  </si>
  <si>
    <t xml:space="preserve">Мероприятие "Компенсация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учреждениях"</t>
  </si>
  <si>
    <t xml:space="preserve">2.3.10.</t>
  </si>
  <si>
    <t xml:space="preserve">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</si>
  <si>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 xml:space="preserve">2.3.11.</t>
  </si>
  <si>
    <t xml:space="preserve">Мероприятие "Обеспечение молоком (молочной продукцией) обучающихся муниципальных общеобразовательных организаций по программам начального общего образования"</t>
  </si>
  <si>
    <t xml:space="preserve">2.3.12.</t>
  </si>
  <si>
    <t xml:space="preserve">Мероприятие "Привлечение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платы"</t>
  </si>
  <si>
    <t xml:space="preserve">2.3.13.</t>
  </si>
  <si>
    <t xml:space="preserve">Мероприятие "Обеспечение квалифицированной охраной объектов образовательных организаций 1.2 категорий"</t>
  </si>
  <si>
    <t xml:space="preserve">2.3.14.</t>
  </si>
  <si>
    <t xml:space="preserve">Мероприятие "Обеспечение светоотражающими элементами учащихся образовательных учреждений"</t>
  </si>
  <si>
    <t xml:space="preserve">2.3.15.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</si>
  <si>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населению"</t>
  </si>
  <si>
    <t xml:space="preserve">2.3.16.</t>
  </si>
  <si>
    <t xml:space="preserve">Мероприятие "Предоставление бесплатного питания обучающимся с ограниченными возможностями здоровья муниципальных общеобразовательных учреждений"</t>
  </si>
  <si>
    <t xml:space="preserve">2.3.17.</t>
  </si>
  <si>
    <t xml:space="preserve">Мероприятие "Компенсация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</si>
  <si>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 xml:space="preserve">2.3.18.</t>
  </si>
  <si>
    <t xml:space="preserve">Мероприятие "Компенсация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</si>
  <si>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 xml:space="preserve">2.3.19.</t>
  </si>
  <si>
    <t xml:space="preserve">Мероприятие "Обеспечение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Украины"</t>
  </si>
  <si>
    <t xml:space="preserve">2.3.20.</t>
  </si>
  <si>
    <t xml:space="preserve">2.3.21.</t>
  </si>
  <si>
    <t xml:space="preserve">Мероприятие "Оборудование пунктов проведения экзаменов государственной итоговой аттестации по образовательным программам среднего общего образования"</t>
  </si>
  <si>
    <t xml:space="preserve">2.3.22.</t>
  </si>
  <si>
    <t xml:space="preserve">Мероприятие "Обеспечение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области"</t>
  </si>
  <si>
    <t xml:space="preserve">2.3.23.</t>
  </si>
  <si>
    <t xml:space="preserve">Мероприятие "Создание научных детских площадок"</t>
  </si>
  <si>
    <t xml:space="preserve">2.4.</t>
  </si>
  <si>
    <t xml:space="preserve">Комплекс процессных мероприятий "Поддержка и развитие общеобразовательных учреждений"</t>
  </si>
  <si>
    <t xml:space="preserve">2.4.1.</t>
  </si>
  <si>
    <t xml:space="preserve">Мероприятие "Внедрение всероссийского физкультурно-спортивного комплекса «ГТО» в общеобразовательных учреждениях"</t>
  </si>
  <si>
    <t xml:space="preserve">2.4.2.</t>
  </si>
  <si>
    <t xml:space="preserve">2.4.3.</t>
  </si>
  <si>
    <t xml:space="preserve">Мероприятие "Приобретение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товаров"</t>
  </si>
  <si>
    <t xml:space="preserve">2.4.4.</t>
  </si>
  <si>
    <t xml:space="preserve">Мероприятие "Материально-техническое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детьми"</t>
  </si>
  <si>
    <t xml:space="preserve">2.4.5.</t>
  </si>
  <si>
    <t xml:space="preserve">Мероприятие "Подготовка и проведение областного конкурса «Педагог года в дошкольном образовании"</t>
  </si>
  <si>
    <t xml:space="preserve">2.4.6.</t>
  </si>
  <si>
    <t xml:space="preserve">2.4.7.</t>
  </si>
  <si>
    <t xml:space="preserve">Мероприятие "Проведение городских мероприятий, городских конкурсов, олимпиад"</t>
  </si>
  <si>
    <t xml:space="preserve">3.</t>
  </si>
  <si>
    <t xml:space="preserve">Направление "Дополнительное образование"</t>
  </si>
  <si>
    <t xml:space="preserve">3.1.</t>
  </si>
  <si>
    <t xml:space="preserve">Комплекс процессных мероприятий "Организация и предоставление дополнительного образования в сфере образования"</t>
  </si>
  <si>
    <t xml:space="preserve">3.1.1.</t>
  </si>
  <si>
    <t xml:space="preserve">3.1.2.</t>
  </si>
  <si>
    <t xml:space="preserve">3.1.3.</t>
  </si>
  <si>
    <t xml:space="preserve">Мероприятие "Осуществление мероприятий на обеспечение необходимых условий для функционирования учреждений дополнительного образования детей"</t>
  </si>
  <si>
    <t xml:space="preserve">3.1.4.</t>
  </si>
  <si>
    <t xml:space="preserve">Мероприятие "Обеспечение квалифицированной охраной объектов образовательных организаций 1, 2 категорий"</t>
  </si>
  <si>
    <t xml:space="preserve">3.1.5.</t>
  </si>
  <si>
    <t xml:space="preserve">Мероприятие "Организация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детей"</t>
  </si>
  <si>
    <t xml:space="preserve">3.1.6.</t>
  </si>
  <si>
    <t xml:space="preserve">Мероприятие "Субсидии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детей"</t>
  </si>
  <si>
    <t xml:space="preserve">3.1.7.</t>
  </si>
  <si>
    <t xml:space="preserve">3.1.8.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</si>
  <si>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детей"</t>
  </si>
  <si>
    <t xml:space="preserve">3.2.</t>
  </si>
  <si>
    <t xml:space="preserve">Комплекс процессных мероприятий "Организация и предоставление дополнительного образования в сфере культуры"</t>
  </si>
  <si>
    <t xml:space="preserve">3.2.1.</t>
  </si>
  <si>
    <t xml:space="preserve">Мероприятие "Выполнено муниципальное задание Детскими школами искусств"</t>
  </si>
  <si>
    <t xml:space="preserve">3.3.</t>
  </si>
  <si>
    <t xml:space="preserve">Комплекс процессных мероприятий "Поддержка и развитие учреждений дополнительного образования в сфере образования"</t>
  </si>
  <si>
    <t xml:space="preserve">3.3.1.</t>
  </si>
  <si>
    <t xml:space="preserve">3.3.2.</t>
  </si>
  <si>
    <t xml:space="preserve">Мероприятие "Проведение конкурса обучающихся образовательных учреждений «Ученик года»"</t>
  </si>
  <si>
    <t xml:space="preserve">3.3.3.</t>
  </si>
  <si>
    <t xml:space="preserve">Мероприятие "Проведение мероприятий по обучению детей плаванию"</t>
  </si>
  <si>
    <t xml:space="preserve">3.3.4.</t>
  </si>
  <si>
    <t xml:space="preserve">Мероприятие "Участие детей и их наставников в предметных олимпиадах, творческих конкурсах, спортивных соревнованиях и другие мероприятия"</t>
  </si>
  <si>
    <t xml:space="preserve">3.3.5.</t>
  </si>
  <si>
    <t xml:space="preserve">Мероприятие "Обновление материально-технической базы учреждений дополнительного образования в сфере образование"</t>
  </si>
  <si>
    <t xml:space="preserve">3.3.6.</t>
  </si>
  <si>
    <t xml:space="preserve">3.3.7.</t>
  </si>
  <si>
    <t xml:space="preserve">3.3.8.</t>
  </si>
  <si>
    <t xml:space="preserve">Мероприятие "Подготовка и проведение третьего тура областного конкурса "Лидер в образовании""</t>
  </si>
  <si>
    <t xml:space="preserve">3.4.</t>
  </si>
  <si>
    <t xml:space="preserve">Комплекс процессных мероприятий "Поддержка и развитие учреждений дополнительного образования в сфере культуры"</t>
  </si>
  <si>
    <t xml:space="preserve">3.4.1.</t>
  </si>
  <si>
    <t xml:space="preserve">Мероприятие "Выполнены мероприятия по поддержке и развитию одаренных детей и педагогов-наставников"</t>
  </si>
  <si>
    <t xml:space="preserve">3.4.2.</t>
  </si>
  <si>
    <t xml:space="preserve">Мероприятие "Обеспечена эффективная организация и проведение фестивалей, конкурсов, фестивалей-конкурсов"</t>
  </si>
  <si>
    <t xml:space="preserve">4.</t>
  </si>
  <si>
    <t xml:space="preserve">Направление "Отдых и оздоровление детей"</t>
  </si>
  <si>
    <t xml:space="preserve">4.1.</t>
  </si>
  <si>
    <t xml:space="preserve">Региональный проект "Семейные ценности и инфраструктура культуры"</t>
  </si>
  <si>
    <t xml:space="preserve">4.1.1.</t>
  </si>
  <si>
    <t xml:space="preserve">Мероприятие "Организация и проведение военно-исторических лагерей "Страна Героев""</t>
  </si>
  <si>
    <t xml:space="preserve">4.2.</t>
  </si>
  <si>
    <t xml:space="preserve">Комплекс процессных мероприятий "Отдых и оздоровление детей"</t>
  </si>
  <si>
    <t xml:space="preserve">4.2.1.</t>
  </si>
  <si>
    <t xml:space="preserve">4.2.2.</t>
  </si>
  <si>
    <t xml:space="preserve">Мероприятие "Осуществление мероприятий на обеспечение необходимых условий для функционирования муниципальных образовательных учреждений"</t>
  </si>
  <si>
    <t xml:space="preserve">4.2.3.</t>
  </si>
  <si>
    <t xml:space="preserve">Мероприятие "расходы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центрах)"</t>
  </si>
  <si>
    <t xml:space="preserve">4.2.4.</t>
  </si>
  <si>
    <t xml:space="preserve">Мероприятие "Организация отдыха детей в каникулярное время"</t>
  </si>
  <si>
    <t xml:space="preserve">4.2.5.</t>
  </si>
  <si>
    <t xml:space="preserve">Мероприятие "Проведение капитального ремонта зданий и сооружений муниципальных организаций отдыха и оздоровления детей"</t>
  </si>
  <si>
    <t xml:space="preserve">4.2.6.</t>
  </si>
  <si>
    <t xml:space="preserve">Мероприятие "Затраты на уплату налогов, в качестве объекта налогообложения по которым признается имущество учреждений
"</t>
  </si>
  <si>
    <t xml:space="preserve">4.2.7.</t>
  </si>
  <si>
    <t xml:space="preserve">Мероприятие "Предоставление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
"</t>
  </si>
  <si>
    <t xml:space="preserve">5.</t>
  </si>
  <si>
    <t xml:space="preserve">Направление "Реализация молодёжной политики"</t>
  </si>
  <si>
    <t xml:space="preserve">5.1.</t>
  </si>
  <si>
    <t xml:space="preserve">Региональный проект "Мы вместе (Воспитание гармонично развитой личности)"</t>
  </si>
  <si>
    <t xml:space="preserve">5.1.1.</t>
  </si>
  <si>
    <t xml:space="preserve">Мероприятие "Подготовка и проведение мероприятий патриотической направленности"</t>
  </si>
  <si>
    <t xml:space="preserve">5.1.2.</t>
  </si>
  <si>
    <t xml:space="preserve">Мероприятие "Поддержка социальных и общественных инициатив молодых людей"</t>
  </si>
  <si>
    <t xml:space="preserve">5.1.3.</t>
  </si>
  <si>
    <t xml:space="preserve">Мероприятие "Поддержка талантливых детей и молодежи в сфере образования, интеллектуальной и творческой деятельности"</t>
  </si>
  <si>
    <t xml:space="preserve">5.2.</t>
  </si>
  <si>
    <t xml:space="preserve">Комплекс процессных мероприятий "Молодежь Магнитки"</t>
  </si>
  <si>
    <t xml:space="preserve">5.2.1.</t>
  </si>
  <si>
    <t xml:space="preserve">Мероприятие "Создание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молодежи"</t>
  </si>
  <si>
    <t xml:space="preserve">5.2.2.</t>
  </si>
  <si>
    <t xml:space="preserve">Мероприятие "Проведение мероприятий, направленных на вовлечение молодежи в социальное проектирование"</t>
  </si>
  <si>
    <t xml:space="preserve">5.2.3.</t>
  </si>
  <si>
    <t xml:space="preserve">Мероприятие "Проведение мероприятий, направленных на организацию и проведение молодежных образовательных форумов"</t>
  </si>
  <si>
    <t xml:space="preserve">5.2.4.</t>
  </si>
  <si>
    <t xml:space="preserve">Мероприятие "Проведение мероприятий, направленных на вовлечение молодежи в добровольческую (волонтерскую) деятельность"</t>
  </si>
  <si>
    <t xml:space="preserve">5.2.5.</t>
  </si>
  <si>
    <t xml:space="preserve">Мероприятие "Проведение муниципального отбора кандидатов на соискание ежегодной премии Губернатора Челябинской области в сфере молодежной политики"</t>
  </si>
  <si>
    <t xml:space="preserve">5.2.6.</t>
  </si>
  <si>
    <t xml:space="preserve">Мероприятие "Проведение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деятельности"</t>
  </si>
  <si>
    <t xml:space="preserve">5.2.7.</t>
  </si>
  <si>
    <t xml:space="preserve">Мероприятие "Обеспечение участия представителей молодежи, коллективов, групп, команд, отрядов города в областных, межрегиональных,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мероприятиях"</t>
  </si>
  <si>
    <t xml:space="preserve">5.2.8.</t>
  </si>
  <si>
    <t xml:space="preserve">Мероприятие "Проведение мероприятий, направленных на поддержку работающей молодежи"</t>
  </si>
  <si>
    <t xml:space="preserve">5.2.9.</t>
  </si>
  <si>
    <t xml:space="preserve">Мероприятие "Проведение мероприятий, направленных на укрепление института молодой семьи, популяризации семейных ценностей в молодежной среде"</t>
  </si>
  <si>
    <t xml:space="preserve">5.2.10.</t>
  </si>
  <si>
    <t xml:space="preserve">Мероприятие "Проведение мероприятий, направленных на самореализацию молодежи и их вовлечение в социально-экономическую, политическую и культурную жизнь общества"</t>
  </si>
  <si>
    <t xml:space="preserve">5.2.11.</t>
  </si>
  <si>
    <t xml:space="preserve">Мероприятие "Осуществление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(сплавов)"</t>
  </si>
  <si>
    <t xml:space="preserve">5.2.12.</t>
  </si>
  <si>
    <t xml:space="preserve">Мероприятие "Муниципальный этап акции «Вахта памяти»"</t>
  </si>
  <si>
    <t xml:space="preserve">5.2.13.</t>
  </si>
  <si>
    <t xml:space="preserve">Мероприятие "Проведение мероприятий, направленных на гражданско-патриотическое воспитание"</t>
  </si>
  <si>
    <t xml:space="preserve">5.2.14.</t>
  </si>
  <si>
    <t xml:space="preserve">Мероприятие "Проведение мероприятий, посвященных памятным датам России"</t>
  </si>
  <si>
    <t xml:space="preserve">5.2.15.</t>
  </si>
  <si>
    <t xml:space="preserve">Мероприятие "Проведение мероприятий по профилактике и противодействию экстремизму и терроризму"</t>
  </si>
  <si>
    <t xml:space="preserve">5.2.16.</t>
  </si>
  <si>
    <t xml:space="preserve">Мероприятие "Проведение мероприятий, направленных на развитие и поддержку современных молодежных творческих и спортивных направлений"</t>
  </si>
  <si>
    <t xml:space="preserve">6.</t>
  </si>
  <si>
    <t xml:space="preserve">Направление "Сопровождение деятельности образовательных учреждений"</t>
  </si>
  <si>
    <t xml:space="preserve">6.1.</t>
  </si>
  <si>
    <t xml:space="preserve">Комплекс процессных мероприятий "Сопровождение деятельности образовательных учреждений"</t>
  </si>
  <si>
    <t xml:space="preserve">6.1.1.</t>
  </si>
  <si>
    <t xml:space="preserve">Мероприятие "Осуществление мероприятий на обеспечение необходимых условий для функционирования муниципальных учреждений"</t>
  </si>
  <si>
    <t xml:space="preserve">6.1.2.</t>
  </si>
  <si>
    <t xml:space="preserve">6.1.3.</t>
  </si>
  <si>
    <t xml:space="preserve">6.1.4.</t>
  </si>
  <si>
    <t xml:space="preserve">Мероприятие "Организация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адаптации"</t>
  </si>
  <si>
    <t xml:space="preserve">6.1.5.</t>
  </si>
  <si>
    <t xml:space="preserve">Мероприятие "Осуществление финансово-хозяйственной деятельности"</t>
  </si>
  <si>
    <t xml:space="preserve">6.2.</t>
  </si>
  <si>
    <t xml:space="preserve">Комплекс процессных мероприятий "Развитие образовательной среды"</t>
  </si>
  <si>
    <t xml:space="preserve">6.2.1.</t>
  </si>
  <si>
    <t xml:space="preserve">Мероприятие "Единовременное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достижения"</t>
  </si>
  <si>
    <t xml:space="preserve">6.2.2.</t>
  </si>
  <si>
    <t xml:space="preserve">Мероприятие "Единовременное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учреждений"</t>
  </si>
  <si>
    <t xml:space="preserve">6.2.3.</t>
  </si>
  <si>
    <t xml:space="preserve">Мероприятие "Оплата Интернет-трафика образовательным учреждениям, подключение к ресурсам сети Интернет"</t>
  </si>
  <si>
    <t xml:space="preserve">6.2.4.</t>
  </si>
  <si>
    <t xml:space="preserve">Мероприятие "Приобретение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учреждений"</t>
  </si>
  <si>
    <t xml:space="preserve">6.2.5.</t>
  </si>
  <si>
    <t xml:space="preserve">Мероприятие "Проведение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конкурсах"</t>
  </si>
  <si>
    <t xml:space="preserve">6.2.6.</t>
  </si>
  <si>
    <t xml:space="preserve">Мероприятие "Участие детей и их наставников в предметных олимпиадах, творческих конкурсах, спортивных соревнованиях и другие мероприяти"</t>
  </si>
  <si>
    <t xml:space="preserve">6.2.7.</t>
  </si>
  <si>
    <t xml:space="preserve">6.2.8.</t>
  </si>
  <si>
    <t xml:space="preserve">6.3.</t>
  </si>
  <si>
    <t xml:space="preserve">Комплекс процессных мероприятий "Обеспечение функционирования Управления образования администрации города Магнитогорска"</t>
  </si>
  <si>
    <t xml:space="preserve">6.3.1.</t>
  </si>
  <si>
    <t xml:space="preserve">Мероприятие "Финансовое обеспечение выполнения функций Управления образования администрации города Магнитогорска"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</si>
</sst>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#,##0"/>
    <numFmt numFmtId="167" formatCode="General"/>
    <numFmt numFmtId="168" formatCode="#,##0.00000"/>
    <numFmt numFmtId="169" formatCode="&quot;ИСТИНА&quot;;&quot;ИСТИНА&quot;;&quot;ЛОЖЬ&quot;"/>
  </numFmts>
  <fonts count="9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  <font>
      <sz val="11"/>
      <color rgb="FF000000"/>
      <name val="Times New Roman"/>
      <family val="0"/>
      <charset val="1"/>
    </font>
    <font>
      <sz val="10"/>
      <color rgb="FFFF0000"/>
      <name val="Times New Roman"/>
      <family val="0"/>
      <charset val="1"/>
    </font>
    <font>
      <sz val="10"/>
      <color rgb="FFFF4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X761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85" zoomScalePageLayoutView="80" workbookViewId="0">
      <selection pane="topLeft" activeCell="B1" activeCellId="0" sqref="B1"/>
    </sheetView>
  </sheetViews>
  <sheetFormatPr defaultColWidth="8.1640625" defaultRowHeight="15" zeroHeight="false" outlineLevelRow="0" outlineLevelCol="0"/>
  <cols>
    <col collapsed="false" customWidth="true" hidden="false" outlineLevel="0" max="1" min="1" style="1" width="6.83"/>
    <col collapsed="false" customWidth="true" hidden="false" outlineLevel="0" max="2" min="2" style="2" width="39"/>
    <col collapsed="false" customWidth="true" hidden="false" outlineLevel="0" max="3" min="3" style="1" width="16.16"/>
    <col collapsed="false" customWidth="true" hidden="false" outlineLevel="0" max="4" min="4" style="1" width="16.5"/>
    <col collapsed="false" customWidth="true" hidden="false" outlineLevel="0" max="5" min="5" style="3" width="15.16"/>
    <col collapsed="false" customWidth="true" hidden="false" outlineLevel="0" max="7" min="6" style="1" width="15.16"/>
    <col collapsed="false" customWidth="true" hidden="false" outlineLevel="0" max="10" min="8" style="1" width="14.16"/>
    <col collapsed="false" customWidth="true" hidden="false" outlineLevel="0" max="11" min="11" style="1" width="19.33"/>
    <col collapsed="false" customWidth="true" hidden="true" outlineLevel="0" max="12" min="12" style="1" width="12.83"/>
    <col collapsed="false" customWidth="true" hidden="true" outlineLevel="0" max="15" min="13" style="4" width="15.16"/>
    <col collapsed="false" customWidth="true" hidden="true" outlineLevel="0" max="18" min="16" style="4" width="13.5"/>
    <col collapsed="false" customWidth="true" hidden="true" outlineLevel="0" max="19" min="19" style="4" width="14.66"/>
    <col collapsed="false" customWidth="true" hidden="true" outlineLevel="0" max="20" min="20" style="5" width="14.66"/>
    <col collapsed="false" customWidth="true" hidden="true" outlineLevel="0" max="21" min="21" style="1" width="5.66"/>
    <col collapsed="false" customWidth="true" hidden="true" outlineLevel="0" max="22" min="22" style="1" width="2.83"/>
    <col collapsed="false" customWidth="true" hidden="true" outlineLevel="0" max="23" min="23" style="1" width="14.66"/>
    <col collapsed="false" customWidth="true" hidden="true" outlineLevel="0" max="24" min="24" style="1" width="6.83"/>
    <col collapsed="false" customWidth="true" hidden="true" outlineLevel="0" max="25" min="25" style="1" width="2.83"/>
    <col collapsed="false" customWidth="true" hidden="true" outlineLevel="0" max="26" min="26" style="1" width="14.66"/>
    <col collapsed="false" customWidth="true" hidden="true" outlineLevel="0" max="27" min="27" style="1" width="5.66"/>
    <col collapsed="false" customWidth="true" hidden="true" outlineLevel="0" max="28" min="28" style="1" width="2.83"/>
    <col collapsed="false" customWidth="true" hidden="true" outlineLevel="0" max="29" min="29" style="1" width="13.5"/>
    <col collapsed="false" customWidth="true" hidden="true" outlineLevel="0" max="30" min="30" style="1" width="14.16"/>
    <col collapsed="false" customWidth="true" hidden="true" outlineLevel="0" max="31" min="31" style="1" width="15"/>
    <col collapsed="false" customWidth="true" hidden="true" outlineLevel="0" max="32" min="32" style="1" width="16.16"/>
    <col collapsed="false" customWidth="true" hidden="true" outlineLevel="0" max="34" min="33" style="1" width="12.33"/>
    <col collapsed="false" customWidth="true" hidden="true" outlineLevel="0" max="35" min="35" style="1" width="13.66"/>
    <col collapsed="false" customWidth="true" hidden="true" outlineLevel="0" max="37" min="36" style="1" width="12.33"/>
    <col collapsed="false" customWidth="true" hidden="true" outlineLevel="0" max="38" min="38" style="1" width="14"/>
    <col collapsed="false" customWidth="true" hidden="true" outlineLevel="0" max="40" min="39" style="1" width="12.33"/>
    <col collapsed="false" customWidth="true" hidden="true" outlineLevel="0" max="41" min="41" style="1" width="15.66"/>
    <col collapsed="false" customWidth="true" hidden="true" outlineLevel="0" max="42" min="42" style="1" width="12.5"/>
    <col collapsed="false" customWidth="true" hidden="true" outlineLevel="0" max="43" min="43" style="1" width="15.66"/>
    <col collapsed="false" customWidth="true" hidden="true" outlineLevel="0" max="44" min="44" style="1" width="12.5"/>
    <col collapsed="false" customWidth="false" hidden="true" outlineLevel="0" max="47" min="45" style="1" width="8.16"/>
    <col collapsed="false" customWidth="false" hidden="false" outlineLevel="0" max="49" min="48" style="1" width="8.16"/>
    <col collapsed="false" customWidth="true" hidden="true" outlineLevel="0" max="50" min="50" style="1" width="15.5"/>
    <col collapsed="false" customWidth="false" hidden="false" outlineLevel="0" max="51" min="51" style="1" width="8.16"/>
  </cols>
  <sheetData>
    <row r="1" customFormat="false" ht="105.75" hidden="false" customHeight="true" outlineLevel="0" collapsed="false">
      <c r="A1" s="6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M1" s="8" t="n">
        <v>2025</v>
      </c>
      <c r="N1" s="8" t="n">
        <v>2026</v>
      </c>
      <c r="O1" s="8" t="n">
        <v>2027</v>
      </c>
      <c r="P1" s="8" t="n">
        <v>2028</v>
      </c>
      <c r="Q1" s="8" t="n">
        <v>2029</v>
      </c>
      <c r="R1" s="8" t="n">
        <v>2030</v>
      </c>
      <c r="S1" s="8" t="s">
        <v>1</v>
      </c>
      <c r="T1" s="9" t="n">
        <v>2025</v>
      </c>
      <c r="U1" s="9"/>
      <c r="V1" s="9"/>
      <c r="W1" s="9" t="n">
        <v>2026</v>
      </c>
      <c r="X1" s="9"/>
      <c r="Y1" s="9"/>
      <c r="Z1" s="9" t="n">
        <v>2027</v>
      </c>
      <c r="AA1" s="9"/>
      <c r="AB1" s="9"/>
      <c r="AC1" s="9" t="n">
        <v>2028</v>
      </c>
      <c r="AD1" s="9"/>
      <c r="AE1" s="9"/>
      <c r="AF1" s="9" t="n">
        <v>2029</v>
      </c>
      <c r="AG1" s="9"/>
      <c r="AH1" s="9"/>
      <c r="AI1" s="9" t="n">
        <v>2030</v>
      </c>
      <c r="AJ1" s="9"/>
      <c r="AK1" s="9"/>
      <c r="AL1" s="9" t="s">
        <v>1</v>
      </c>
      <c r="AM1" s="9"/>
      <c r="AN1" s="9"/>
    </row>
    <row r="2" customFormat="false" ht="13.5" hidden="false" customHeight="true" outlineLevel="0" collapsed="false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W2" s="5"/>
      <c r="Z2" s="5"/>
      <c r="AC2" s="5"/>
      <c r="AF2" s="5"/>
      <c r="AI2" s="5"/>
      <c r="AL2" s="5"/>
    </row>
    <row r="3" customFormat="false" ht="13.5" hidden="false" customHeight="true" outlineLevel="0" collapsed="false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/>
      <c r="G3" s="10"/>
      <c r="H3" s="10"/>
      <c r="I3" s="10"/>
      <c r="J3" s="10"/>
      <c r="K3" s="10"/>
      <c r="W3" s="5"/>
      <c r="Z3" s="5"/>
      <c r="AC3" s="5"/>
      <c r="AF3" s="5"/>
      <c r="AI3" s="5"/>
      <c r="AL3" s="5"/>
    </row>
    <row r="4" customFormat="false" ht="15" hidden="false" customHeight="false" outlineLevel="0" collapsed="false">
      <c r="A4" s="10"/>
      <c r="B4" s="10"/>
      <c r="C4" s="10"/>
      <c r="D4" s="10"/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W4" s="5"/>
      <c r="Z4" s="5"/>
      <c r="AC4" s="5"/>
      <c r="AF4" s="5"/>
      <c r="AI4" s="5"/>
      <c r="AL4" s="5"/>
    </row>
    <row r="5" customFormat="false" ht="15" hidden="false" customHeight="false" outlineLevel="0" collapsed="false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W5" s="5"/>
      <c r="Z5" s="5"/>
      <c r="AC5" s="5"/>
      <c r="AF5" s="5"/>
      <c r="AI5" s="5"/>
      <c r="AL5" s="5"/>
    </row>
    <row r="6" customFormat="false" ht="25.5" hidden="false" customHeight="false" outlineLevel="0" collapsed="false">
      <c r="A6" s="11"/>
      <c r="B6" s="12" t="s">
        <v>26</v>
      </c>
      <c r="C6" s="13" t="s">
        <v>27</v>
      </c>
      <c r="D6" s="14" t="s">
        <v>14</v>
      </c>
      <c r="E6" s="15" t="n">
        <f aca="false">E11+E16+E21</f>
        <v>10483305.13</v>
      </c>
      <c r="F6" s="15" t="n">
        <f aca="false">SUM(F7:F10)</f>
        <v>10154180.66</v>
      </c>
      <c r="G6" s="15" t="n">
        <f aca="false">SUM(G7:G10)</f>
        <v>10058801.66</v>
      </c>
      <c r="H6" s="15" t="n">
        <f aca="false">SUM(H7:H10)</f>
        <v>9277582.12</v>
      </c>
      <c r="I6" s="15" t="n">
        <f aca="false">SUM(I7:I10)</f>
        <v>9564845.48</v>
      </c>
      <c r="J6" s="15" t="n">
        <f aca="false">SUM(J7:J10)</f>
        <v>9879840.47</v>
      </c>
      <c r="K6" s="15" t="n">
        <f aca="false">E6+F6+G6+H6+I6+J6</f>
        <v>59418555.52</v>
      </c>
      <c r="M6" s="4" t="n">
        <f aca="false">M7-E6</f>
        <v>0</v>
      </c>
      <c r="N6" s="4" t="n">
        <f aca="false">N7-F6</f>
        <v>0</v>
      </c>
      <c r="O6" s="4" t="n">
        <f aca="false">O7-G6</f>
        <v>0</v>
      </c>
      <c r="P6" s="4" t="n">
        <f aca="false">P7-H6</f>
        <v>0</v>
      </c>
      <c r="Q6" s="4" t="n">
        <f aca="false">Q7-I6</f>
        <v>0</v>
      </c>
      <c r="R6" s="4" t="n">
        <f aca="false">R7-J6</f>
        <v>0</v>
      </c>
      <c r="S6" s="4" t="n">
        <f aca="false">S7-K6</f>
        <v>0</v>
      </c>
      <c r="W6" s="5"/>
      <c r="Z6" s="5"/>
      <c r="AC6" s="5"/>
      <c r="AF6" s="5"/>
      <c r="AI6" s="5"/>
      <c r="AL6" s="5"/>
    </row>
    <row r="7" customFormat="false" ht="25.5" hidden="false" customHeight="false" outlineLevel="0" collapsed="false">
      <c r="A7" s="11"/>
      <c r="B7" s="16"/>
      <c r="C7" s="17"/>
      <c r="D7" s="14" t="s">
        <v>28</v>
      </c>
      <c r="E7" s="15" t="n">
        <f aca="false">E12+E17+E22</f>
        <v>468611.2</v>
      </c>
      <c r="F7" s="15" t="n">
        <f aca="false">F12+F17+F22</f>
        <v>441619.31</v>
      </c>
      <c r="G7" s="15" t="n">
        <f aca="false">G12+G17+G22</f>
        <v>404825.14</v>
      </c>
      <c r="H7" s="15" t="n">
        <f aca="false">H12+H17+H22</f>
        <v>0</v>
      </c>
      <c r="I7" s="15" t="n">
        <f aca="false">I12+I17+I22</f>
        <v>0</v>
      </c>
      <c r="J7" s="15" t="n">
        <f aca="false">J12+J17+J22</f>
        <v>0</v>
      </c>
      <c r="K7" s="15" t="n">
        <f aca="false">E7+F7+G7+H7+I7+J7</f>
        <v>1315055.65</v>
      </c>
      <c r="M7" s="4" t="n">
        <f aca="false">E7+E8+E9+E10</f>
        <v>10483305.13</v>
      </c>
      <c r="N7" s="4" t="n">
        <f aca="false">F7+F8+F9+F10</f>
        <v>10154180.66</v>
      </c>
      <c r="O7" s="4" t="n">
        <f aca="false">G7+G8+G9+G10</f>
        <v>10058801.66</v>
      </c>
      <c r="P7" s="4" t="n">
        <f aca="false">H7+H8+H9+H10</f>
        <v>9277582.12</v>
      </c>
      <c r="Q7" s="4" t="n">
        <f aca="false">I7+I8+I9+I10</f>
        <v>9564845.48</v>
      </c>
      <c r="R7" s="4" t="n">
        <f aca="false">J7+J8+J9+J10</f>
        <v>9879840.47</v>
      </c>
      <c r="S7" s="4" t="n">
        <f aca="false">K7+K8+K9+K10</f>
        <v>59418555.52</v>
      </c>
      <c r="T7" s="18" t="n">
        <f aca="false">E11+E16+E21</f>
        <v>10483305.13</v>
      </c>
      <c r="U7" s="1" t="n">
        <f aca="false">E6-T7</f>
        <v>0</v>
      </c>
      <c r="V7" s="1" t="n">
        <f aca="false">E6-M7</f>
        <v>0</v>
      </c>
      <c r="W7" s="18" t="n">
        <f aca="false">F11+F16+F21</f>
        <v>10154180.66</v>
      </c>
      <c r="X7" s="19" t="n">
        <f aca="false">F6-W7</f>
        <v>0</v>
      </c>
      <c r="Y7" s="1" t="n">
        <f aca="false">F6-N7</f>
        <v>0</v>
      </c>
      <c r="Z7" s="18" t="n">
        <f aca="false">G11+G16+G21</f>
        <v>10058801.66</v>
      </c>
      <c r="AA7" s="1" t="n">
        <f aca="false">G6-Z7</f>
        <v>0</v>
      </c>
      <c r="AB7" s="1" t="n">
        <f aca="false">G6-O7</f>
        <v>0</v>
      </c>
      <c r="AC7" s="18" t="n">
        <f aca="false">H11+H16+H21</f>
        <v>9277582.12</v>
      </c>
      <c r="AD7" s="1" t="n">
        <f aca="false">H6-AC7</f>
        <v>0</v>
      </c>
      <c r="AE7" s="1" t="n">
        <f aca="false">H6-P7</f>
        <v>0</v>
      </c>
      <c r="AF7" s="18" t="n">
        <f aca="false">I11+I16+I21</f>
        <v>9564845.48</v>
      </c>
      <c r="AG7" s="1" t="n">
        <f aca="false">I6-AF7</f>
        <v>0</v>
      </c>
      <c r="AH7" s="1" t="n">
        <f aca="false">I6-Q7</f>
        <v>0</v>
      </c>
      <c r="AI7" s="18" t="n">
        <f aca="false">J11+J16+J21</f>
        <v>9879840.47</v>
      </c>
      <c r="AJ7" s="1" t="n">
        <f aca="false">J6-AI7</f>
        <v>0</v>
      </c>
      <c r="AK7" s="1" t="n">
        <f aca="false">J6-R7</f>
        <v>0</v>
      </c>
      <c r="AL7" s="18" t="n">
        <f aca="false">K11+K16+K21</f>
        <v>59418555.52</v>
      </c>
      <c r="AM7" s="1" t="n">
        <f aca="false">K6-AL7</f>
        <v>0</v>
      </c>
      <c r="AN7" s="1" t="n">
        <f aca="false">K6-S7</f>
        <v>0</v>
      </c>
    </row>
    <row r="8" customFormat="false" ht="25.5" hidden="false" customHeight="false" outlineLevel="0" collapsed="false">
      <c r="A8" s="11"/>
      <c r="B8" s="16"/>
      <c r="C8" s="17"/>
      <c r="D8" s="14" t="s">
        <v>29</v>
      </c>
      <c r="E8" s="15" t="n">
        <f aca="false">E13+E18+E23</f>
        <v>6669254.8</v>
      </c>
      <c r="F8" s="15" t="n">
        <f aca="false">F13+F18+F23</f>
        <v>6440165.91</v>
      </c>
      <c r="G8" s="15" t="n">
        <f aca="false">G13+G18+G23</f>
        <v>6381344.81</v>
      </c>
      <c r="H8" s="15" t="n">
        <f aca="false">H13+H18+H23</f>
        <v>6362270.53</v>
      </c>
      <c r="I8" s="15" t="n">
        <f aca="false">I13+I18+I23</f>
        <v>6362270.53</v>
      </c>
      <c r="J8" s="15" t="n">
        <f aca="false">J13+J18+J23</f>
        <v>6362270.53</v>
      </c>
      <c r="K8" s="15" t="n">
        <f aca="false">E8+F8+G8+H8+I8+J8</f>
        <v>38577577.11</v>
      </c>
      <c r="T8" s="18" t="n">
        <f aca="false">E12+E17+E22</f>
        <v>468611.2</v>
      </c>
      <c r="U8" s="1" t="n">
        <f aca="false">E7-T8</f>
        <v>0</v>
      </c>
      <c r="W8" s="18" t="n">
        <f aca="false">F12+F17+F22</f>
        <v>441619.31</v>
      </c>
      <c r="X8" s="1" t="n">
        <f aca="false">F7-W8</f>
        <v>0</v>
      </c>
      <c r="Z8" s="18" t="n">
        <f aca="false">G12+G17+G22</f>
        <v>404825.14</v>
      </c>
      <c r="AA8" s="1" t="n">
        <f aca="false">G7-Z8</f>
        <v>0</v>
      </c>
      <c r="AC8" s="18" t="n">
        <f aca="false">H12+H17+H22</f>
        <v>0</v>
      </c>
      <c r="AD8" s="1" t="n">
        <f aca="false">H7-AC8</f>
        <v>0</v>
      </c>
      <c r="AF8" s="18" t="n">
        <f aca="false">I12+I17+I22</f>
        <v>0</v>
      </c>
      <c r="AG8" s="1" t="n">
        <f aca="false">I7-AF8</f>
        <v>0</v>
      </c>
      <c r="AI8" s="18" t="n">
        <f aca="false">J12+J17+J22</f>
        <v>0</v>
      </c>
      <c r="AJ8" s="1" t="n">
        <f aca="false">J7-AI8</f>
        <v>0</v>
      </c>
      <c r="AL8" s="18" t="n">
        <f aca="false">K12+K17+K22</f>
        <v>1315055.65</v>
      </c>
      <c r="AM8" s="1" t="n">
        <f aca="false">K7-AL8</f>
        <v>0</v>
      </c>
    </row>
    <row r="9" customFormat="false" ht="25.5" hidden="false" customHeight="false" outlineLevel="0" collapsed="false">
      <c r="A9" s="11"/>
      <c r="B9" s="16"/>
      <c r="C9" s="17"/>
      <c r="D9" s="14" t="s">
        <v>30</v>
      </c>
      <c r="E9" s="15" t="n">
        <f aca="false">E14+E19+E24</f>
        <v>3345439.13</v>
      </c>
      <c r="F9" s="15" t="n">
        <f aca="false">F14+F19+F24</f>
        <v>3272395.44</v>
      </c>
      <c r="G9" s="15" t="n">
        <f aca="false">G14+G19+G24</f>
        <v>3272631.71</v>
      </c>
      <c r="H9" s="15" t="n">
        <f aca="false">H14+H19+H24</f>
        <v>2915311.59</v>
      </c>
      <c r="I9" s="15" t="n">
        <f aca="false">I14+I19+I24</f>
        <v>3202574.95</v>
      </c>
      <c r="J9" s="15" t="n">
        <f aca="false">J14+J19+J24</f>
        <v>3517569.94</v>
      </c>
      <c r="K9" s="15" t="n">
        <f aca="false">E9+F9+G9+H9+I9+J9</f>
        <v>19525922.76</v>
      </c>
      <c r="T9" s="18" t="n">
        <f aca="false">E13+E18+E23</f>
        <v>6669254.8</v>
      </c>
      <c r="U9" s="1" t="n">
        <f aca="false">E8-T9</f>
        <v>0</v>
      </c>
      <c r="W9" s="18" t="n">
        <f aca="false">F13+F18+F23</f>
        <v>6440165.91</v>
      </c>
      <c r="X9" s="1" t="n">
        <f aca="false">F8-W9</f>
        <v>0</v>
      </c>
      <c r="Z9" s="18" t="n">
        <f aca="false">G13+G18+G23</f>
        <v>6381344.81</v>
      </c>
      <c r="AA9" s="1" t="n">
        <f aca="false">G8-Z9</f>
        <v>0</v>
      </c>
      <c r="AC9" s="18" t="n">
        <f aca="false">H13+H18+H23</f>
        <v>6362270.53</v>
      </c>
      <c r="AD9" s="1" t="n">
        <f aca="false">H8-AC9</f>
        <v>0</v>
      </c>
      <c r="AF9" s="18" t="n">
        <f aca="false">I13+I18+I23</f>
        <v>6362270.53</v>
      </c>
      <c r="AG9" s="1" t="n">
        <f aca="false">I8-AF9</f>
        <v>0</v>
      </c>
      <c r="AI9" s="18" t="n">
        <f aca="false">J13+J18+J23</f>
        <v>6362270.53</v>
      </c>
      <c r="AJ9" s="1" t="n">
        <f aca="false">J8-AI9</f>
        <v>0</v>
      </c>
      <c r="AL9" s="18" t="n">
        <f aca="false">K13+K18+K23</f>
        <v>38577577.11</v>
      </c>
      <c r="AM9" s="1" t="n">
        <f aca="false">K8-AL9</f>
        <v>0</v>
      </c>
    </row>
    <row r="10" customFormat="false" ht="12.75" hidden="false" customHeight="false" outlineLevel="0" collapsed="false">
      <c r="A10" s="11"/>
      <c r="B10" s="16"/>
      <c r="C10" s="17"/>
      <c r="D10" s="14" t="s">
        <v>31</v>
      </c>
      <c r="E10" s="15" t="n">
        <f aca="false">E15+E20+E25</f>
        <v>0</v>
      </c>
      <c r="F10" s="15" t="n">
        <f aca="false">F15+F20+F25</f>
        <v>0</v>
      </c>
      <c r="G10" s="15" t="n">
        <f aca="false">G15+G20+G25</f>
        <v>0</v>
      </c>
      <c r="H10" s="15" t="n">
        <f aca="false">H15+H20+H25</f>
        <v>0</v>
      </c>
      <c r="I10" s="15" t="n">
        <f aca="false">I15+I20+I25</f>
        <v>0</v>
      </c>
      <c r="J10" s="15" t="n">
        <f aca="false">J15+J20+J25</f>
        <v>0</v>
      </c>
      <c r="K10" s="15" t="n">
        <f aca="false">E10+F10+G10+H10+I10+J10</f>
        <v>0</v>
      </c>
      <c r="T10" s="18" t="n">
        <f aca="false">E14+E19+E24</f>
        <v>3345439.13</v>
      </c>
      <c r="U10" s="1" t="n">
        <f aca="false">E9-T10</f>
        <v>0</v>
      </c>
      <c r="W10" s="18" t="n">
        <f aca="false">F14+F19+F24</f>
        <v>3272395.44</v>
      </c>
      <c r="X10" s="19" t="n">
        <f aca="false">F9-W10</f>
        <v>0</v>
      </c>
      <c r="Z10" s="18" t="n">
        <f aca="false">G14+G19+G24</f>
        <v>3272631.71</v>
      </c>
      <c r="AA10" s="1" t="n">
        <f aca="false">G9-Z10</f>
        <v>0</v>
      </c>
      <c r="AC10" s="18" t="n">
        <f aca="false">H14+H19+H24</f>
        <v>2915311.59</v>
      </c>
      <c r="AD10" s="1" t="n">
        <f aca="false">H9-AC10</f>
        <v>0</v>
      </c>
      <c r="AF10" s="18" t="n">
        <f aca="false">I14+I19+I24</f>
        <v>3202574.95</v>
      </c>
      <c r="AG10" s="1" t="n">
        <f aca="false">I9-AF10</f>
        <v>0</v>
      </c>
      <c r="AI10" s="18" t="n">
        <f aca="false">J14+J19+J24</f>
        <v>3517569.94</v>
      </c>
      <c r="AJ10" s="1" t="n">
        <f aca="false">J9-AI10</f>
        <v>0</v>
      </c>
      <c r="AL10" s="18" t="n">
        <f aca="false">K14+K19+K24</f>
        <v>19525922.76</v>
      </c>
      <c r="AM10" s="1" t="n">
        <f aca="false">K9-AL10</f>
        <v>0</v>
      </c>
    </row>
    <row r="11" customFormat="false" ht="89.25" hidden="false" customHeight="false" outlineLevel="0" collapsed="false">
      <c r="A11" s="11"/>
      <c r="B11" s="16"/>
      <c r="C11" s="13" t="s">
        <v>32</v>
      </c>
      <c r="D11" s="14" t="s">
        <v>14</v>
      </c>
      <c r="E11" s="15" t="n">
        <v>9350.8</v>
      </c>
      <c r="F11" s="15" t="n">
        <v>9350.8</v>
      </c>
      <c r="G11" s="15" t="n">
        <v>9350.8</v>
      </c>
      <c r="H11" s="15" t="n">
        <v>9358.8</v>
      </c>
      <c r="I11" s="15" t="n">
        <v>9650</v>
      </c>
      <c r="J11" s="15" t="n">
        <v>9980</v>
      </c>
      <c r="K11" s="15" t="n">
        <f aca="false">E11+F11+G11+H11+I11+J11</f>
        <v>57041.2</v>
      </c>
      <c r="M11" s="4" t="n">
        <f aca="false">M12-E11</f>
        <v>0</v>
      </c>
      <c r="N11" s="4" t="n">
        <f aca="false">N12-F11</f>
        <v>0</v>
      </c>
      <c r="O11" s="4" t="n">
        <f aca="false">O12-G11</f>
        <v>0</v>
      </c>
      <c r="P11" s="4" t="n">
        <f aca="false">P12-H11</f>
        <v>0</v>
      </c>
      <c r="Q11" s="4" t="n">
        <f aca="false">Q12-I11</f>
        <v>0</v>
      </c>
      <c r="R11" s="4" t="n">
        <f aca="false">R12-J11</f>
        <v>0</v>
      </c>
      <c r="S11" s="4" t="n">
        <f aca="false">S12-K11</f>
        <v>0</v>
      </c>
      <c r="T11" s="18"/>
      <c r="W11" s="18"/>
      <c r="Z11" s="18"/>
      <c r="AC11" s="18"/>
      <c r="AF11" s="18"/>
      <c r="AI11" s="18"/>
      <c r="AL11" s="18"/>
    </row>
    <row r="12" customFormat="false" ht="25.5" hidden="false" customHeight="false" outlineLevel="0" collapsed="false">
      <c r="A12" s="11"/>
      <c r="B12" s="16"/>
      <c r="C12" s="17"/>
      <c r="D12" s="14" t="s">
        <v>28</v>
      </c>
      <c r="E12" s="15" t="n">
        <v>0</v>
      </c>
      <c r="F12" s="15" t="n">
        <v>0</v>
      </c>
      <c r="G12" s="15" t="n">
        <v>0</v>
      </c>
      <c r="H12" s="15" t="n">
        <v>0</v>
      </c>
      <c r="I12" s="15" t="n">
        <v>0</v>
      </c>
      <c r="J12" s="15" t="n">
        <v>0</v>
      </c>
      <c r="K12" s="15" t="n">
        <f aca="false">E12+F12+G12+H12+I12+J12</f>
        <v>0</v>
      </c>
      <c r="M12" s="4" t="n">
        <f aca="false">E12+E13+E14+E15</f>
        <v>9350.8</v>
      </c>
      <c r="N12" s="4" t="n">
        <f aca="false">F12+F13+F14+F15</f>
        <v>9350.8</v>
      </c>
      <c r="O12" s="4" t="n">
        <f aca="false">G12+G13+G14+G15</f>
        <v>9350.8</v>
      </c>
      <c r="P12" s="4" t="n">
        <f aca="false">H12+H13+H14+H15</f>
        <v>9358.8</v>
      </c>
      <c r="Q12" s="4" t="n">
        <f aca="false">I12+I13+I14+I15</f>
        <v>9650</v>
      </c>
      <c r="R12" s="4" t="n">
        <f aca="false">J12+J13+J14+J15</f>
        <v>9980</v>
      </c>
      <c r="S12" s="4" t="n">
        <f aca="false">K12+K13+K14+K15</f>
        <v>57041.2</v>
      </c>
      <c r="V12" s="1" t="n">
        <f aca="false">E11-M12</f>
        <v>0</v>
      </c>
      <c r="W12" s="5"/>
      <c r="Y12" s="1" t="n">
        <f aca="false">F11-N12</f>
        <v>0</v>
      </c>
      <c r="Z12" s="5"/>
      <c r="AB12" s="1" t="n">
        <f aca="false">G11-O12</f>
        <v>0</v>
      </c>
      <c r="AC12" s="5"/>
      <c r="AE12" s="1" t="n">
        <f aca="false">H11-P12</f>
        <v>0</v>
      </c>
      <c r="AF12" s="5"/>
      <c r="AH12" s="1" t="n">
        <f aca="false">I11-Q12</f>
        <v>0</v>
      </c>
      <c r="AI12" s="5"/>
      <c r="AK12" s="1" t="n">
        <f aca="false">J11-R12</f>
        <v>0</v>
      </c>
      <c r="AL12" s="5"/>
      <c r="AN12" s="1" t="n">
        <f aca="false">K11-S12</f>
        <v>0</v>
      </c>
    </row>
    <row r="13" customFormat="false" ht="25.5" hidden="false" customHeight="false" outlineLevel="0" collapsed="false">
      <c r="A13" s="11"/>
      <c r="B13" s="16"/>
      <c r="C13" s="17"/>
      <c r="D13" s="14" t="s">
        <v>29</v>
      </c>
      <c r="E13" s="15" t="n">
        <v>740</v>
      </c>
      <c r="F13" s="15" t="n">
        <v>740</v>
      </c>
      <c r="G13" s="15" t="n">
        <v>740</v>
      </c>
      <c r="H13" s="15" t="n">
        <v>0</v>
      </c>
      <c r="I13" s="15" t="n">
        <v>0</v>
      </c>
      <c r="J13" s="15" t="n">
        <v>0</v>
      </c>
      <c r="K13" s="15" t="n">
        <f aca="false">E13+F13+G13+H13+I13+J13</f>
        <v>2220</v>
      </c>
      <c r="W13" s="5"/>
      <c r="Z13" s="5"/>
      <c r="AC13" s="5"/>
      <c r="AF13" s="5"/>
      <c r="AI13" s="5"/>
      <c r="AL13" s="5"/>
    </row>
    <row r="14" customFormat="false" ht="25.5" hidden="false" customHeight="false" outlineLevel="0" collapsed="false">
      <c r="A14" s="11"/>
      <c r="B14" s="16"/>
      <c r="C14" s="17"/>
      <c r="D14" s="14" t="s">
        <v>30</v>
      </c>
      <c r="E14" s="15" t="n">
        <v>8610.8</v>
      </c>
      <c r="F14" s="15" t="n">
        <v>8610.8</v>
      </c>
      <c r="G14" s="15" t="n">
        <v>8610.8</v>
      </c>
      <c r="H14" s="15" t="n">
        <v>9358.8</v>
      </c>
      <c r="I14" s="15" t="n">
        <v>9650</v>
      </c>
      <c r="J14" s="15" t="n">
        <v>9980</v>
      </c>
      <c r="K14" s="15" t="n">
        <f aca="false">E14+F14+G14+H14+I14+J14</f>
        <v>54821.2</v>
      </c>
      <c r="W14" s="5"/>
      <c r="Z14" s="5"/>
      <c r="AC14" s="5"/>
      <c r="AF14" s="5"/>
      <c r="AI14" s="5"/>
      <c r="AL14" s="5"/>
    </row>
    <row r="15" customFormat="false" ht="12.75" hidden="false" customHeight="false" outlineLevel="0" collapsed="false">
      <c r="A15" s="11"/>
      <c r="B15" s="16"/>
      <c r="C15" s="17"/>
      <c r="D15" s="14" t="s">
        <v>31</v>
      </c>
      <c r="E15" s="15" t="n">
        <v>0</v>
      </c>
      <c r="F15" s="15" t="n">
        <v>0</v>
      </c>
      <c r="G15" s="15" t="n">
        <v>0</v>
      </c>
      <c r="H15" s="15" t="n">
        <v>0</v>
      </c>
      <c r="I15" s="15" t="n">
        <v>0</v>
      </c>
      <c r="J15" s="15" t="n">
        <v>0</v>
      </c>
      <c r="K15" s="15" t="n">
        <f aca="false">E15+F15+G15+H15+I15+J15</f>
        <v>0</v>
      </c>
      <c r="W15" s="5"/>
      <c r="Z15" s="5"/>
      <c r="AC15" s="5"/>
      <c r="AF15" s="5"/>
      <c r="AI15" s="5"/>
      <c r="AL15" s="5"/>
    </row>
    <row r="16" customFormat="false" ht="63.75" hidden="false" customHeight="false" outlineLevel="0" collapsed="false">
      <c r="A16" s="11"/>
      <c r="B16" s="16"/>
      <c r="C16" s="13" t="s">
        <v>33</v>
      </c>
      <c r="D16" s="14" t="s">
        <v>14</v>
      </c>
      <c r="E16" s="15" t="n">
        <v>308836.17</v>
      </c>
      <c r="F16" s="15" t="n">
        <v>307016.5</v>
      </c>
      <c r="G16" s="15" t="n">
        <v>307252.77</v>
      </c>
      <c r="H16" s="15" t="n">
        <v>307252.77</v>
      </c>
      <c r="I16" s="15" t="n">
        <v>307252.77</v>
      </c>
      <c r="J16" s="15" t="n">
        <v>307252.77</v>
      </c>
      <c r="K16" s="15" t="n">
        <f aca="false">E16+F16+G16+H16+I16+J16</f>
        <v>1844863.75</v>
      </c>
      <c r="M16" s="4" t="n">
        <f aca="false">M17-E16</f>
        <v>0</v>
      </c>
      <c r="N16" s="4" t="n">
        <f aca="false">N17-F16</f>
        <v>0</v>
      </c>
      <c r="O16" s="4" t="n">
        <f aca="false">O17-G16</f>
        <v>0</v>
      </c>
      <c r="P16" s="4" t="n">
        <f aca="false">P17-H16</f>
        <v>0</v>
      </c>
      <c r="Q16" s="4" t="n">
        <f aca="false">Q17-I16</f>
        <v>0</v>
      </c>
      <c r="R16" s="4" t="n">
        <f aca="false">R17-J16</f>
        <v>0</v>
      </c>
      <c r="S16" s="4" t="n">
        <f aca="false">S17-K16</f>
        <v>0</v>
      </c>
      <c r="W16" s="5"/>
      <c r="Z16" s="5"/>
      <c r="AC16" s="5"/>
      <c r="AF16" s="5"/>
      <c r="AI16" s="5"/>
      <c r="AL16" s="5"/>
    </row>
    <row r="17" customFormat="false" ht="25.5" hidden="false" customHeight="false" outlineLevel="0" collapsed="false">
      <c r="A17" s="11"/>
      <c r="B17" s="16"/>
      <c r="C17" s="17"/>
      <c r="D17" s="14" t="s">
        <v>28</v>
      </c>
      <c r="E17" s="15" t="n">
        <v>0</v>
      </c>
      <c r="F17" s="15" t="n">
        <v>0</v>
      </c>
      <c r="G17" s="15" t="n">
        <v>0</v>
      </c>
      <c r="H17" s="15" t="n">
        <v>0</v>
      </c>
      <c r="I17" s="15" t="n">
        <v>0</v>
      </c>
      <c r="J17" s="15" t="n">
        <v>0</v>
      </c>
      <c r="K17" s="15" t="n">
        <f aca="false">E17+F17+G17+H17+I17+J17</f>
        <v>0</v>
      </c>
      <c r="M17" s="4" t="n">
        <f aca="false">E17+E18+E19+E20</f>
        <v>308836.17</v>
      </c>
      <c r="N17" s="4" t="n">
        <f aca="false">F17+F18+F19+F20</f>
        <v>307016.5</v>
      </c>
      <c r="O17" s="4" t="n">
        <f aca="false">G17+G18+G19+G20</f>
        <v>307252.77</v>
      </c>
      <c r="P17" s="4" t="n">
        <f aca="false">H17+H18+H19+H20</f>
        <v>307252.77</v>
      </c>
      <c r="Q17" s="4" t="n">
        <f aca="false">I17+I18+I19+I20</f>
        <v>307252.77</v>
      </c>
      <c r="R17" s="4" t="n">
        <f aca="false">J17+J18+J19+J20</f>
        <v>307252.77</v>
      </c>
      <c r="S17" s="4" t="n">
        <f aca="false">K17+K18+K19+K20</f>
        <v>1844863.75</v>
      </c>
      <c r="V17" s="1" t="n">
        <f aca="false">E16-M17</f>
        <v>0</v>
      </c>
      <c r="W17" s="5"/>
      <c r="Y17" s="1" t="n">
        <f aca="false">F16-N17</f>
        <v>0</v>
      </c>
      <c r="Z17" s="5"/>
      <c r="AB17" s="1" t="n">
        <f aca="false">G16-O17</f>
        <v>0</v>
      </c>
      <c r="AC17" s="5"/>
      <c r="AE17" s="1" t="n">
        <f aca="false">H16-P17</f>
        <v>0</v>
      </c>
      <c r="AF17" s="5"/>
      <c r="AH17" s="1" t="n">
        <f aca="false">I16-Q17</f>
        <v>0</v>
      </c>
      <c r="AI17" s="5"/>
      <c r="AK17" s="1" t="n">
        <f aca="false">J16-R17</f>
        <v>0</v>
      </c>
      <c r="AL17" s="5"/>
      <c r="AN17" s="1" t="n">
        <f aca="false">K16-S17</f>
        <v>0</v>
      </c>
    </row>
    <row r="18" customFormat="false" ht="25.5" hidden="false" customHeight="false" outlineLevel="0" collapsed="false">
      <c r="A18" s="11"/>
      <c r="B18" s="16"/>
      <c r="C18" s="17"/>
      <c r="D18" s="14" t="s">
        <v>29</v>
      </c>
      <c r="E18" s="15" t="n">
        <v>0</v>
      </c>
      <c r="F18" s="15" t="n">
        <v>0</v>
      </c>
      <c r="G18" s="15" t="n">
        <v>0</v>
      </c>
      <c r="H18" s="15" t="n">
        <v>0</v>
      </c>
      <c r="I18" s="15" t="n">
        <v>0</v>
      </c>
      <c r="J18" s="15" t="n">
        <v>0</v>
      </c>
      <c r="K18" s="15" t="n">
        <f aca="false">E18+F18+G18+H18+I18+J18</f>
        <v>0</v>
      </c>
      <c r="W18" s="5"/>
      <c r="Z18" s="5"/>
      <c r="AC18" s="5"/>
      <c r="AF18" s="5"/>
      <c r="AI18" s="5"/>
      <c r="AL18" s="5"/>
    </row>
    <row r="19" customFormat="false" ht="25.5" hidden="false" customHeight="false" outlineLevel="0" collapsed="false">
      <c r="A19" s="11"/>
      <c r="B19" s="16"/>
      <c r="C19" s="17"/>
      <c r="D19" s="14" t="s">
        <v>30</v>
      </c>
      <c r="E19" s="15" t="n">
        <v>308836.17</v>
      </c>
      <c r="F19" s="15" t="n">
        <v>307016.5</v>
      </c>
      <c r="G19" s="15" t="n">
        <v>307252.77</v>
      </c>
      <c r="H19" s="15" t="n">
        <v>307252.77</v>
      </c>
      <c r="I19" s="15" t="n">
        <v>307252.77</v>
      </c>
      <c r="J19" s="15" t="n">
        <v>307252.77</v>
      </c>
      <c r="K19" s="15" t="n">
        <f aca="false">E19+F19+G19+H19+I19+J19</f>
        <v>1844863.75</v>
      </c>
      <c r="W19" s="5"/>
      <c r="Z19" s="5"/>
      <c r="AC19" s="5"/>
      <c r="AF19" s="5"/>
      <c r="AI19" s="5"/>
      <c r="AL19" s="5"/>
    </row>
    <row r="20" customFormat="false" ht="12.75" hidden="false" customHeight="false" outlineLevel="0" collapsed="false">
      <c r="A20" s="11"/>
      <c r="B20" s="16"/>
      <c r="C20" s="17"/>
      <c r="D20" s="14" t="s">
        <v>31</v>
      </c>
      <c r="E20" s="15" t="n">
        <v>0</v>
      </c>
      <c r="F20" s="15" t="n">
        <v>0</v>
      </c>
      <c r="G20" s="15" t="n">
        <v>0</v>
      </c>
      <c r="H20" s="15" t="n">
        <v>0</v>
      </c>
      <c r="I20" s="15" t="n">
        <v>0</v>
      </c>
      <c r="J20" s="15" t="n">
        <v>0</v>
      </c>
      <c r="K20" s="15" t="n">
        <f aca="false">E20+F20+G20+H20+I20+J20</f>
        <v>0</v>
      </c>
      <c r="W20" s="5"/>
      <c r="Z20" s="5"/>
      <c r="AC20" s="5"/>
      <c r="AF20" s="5"/>
      <c r="AI20" s="5"/>
      <c r="AL20" s="5"/>
    </row>
    <row r="21" customFormat="false" ht="63.75" hidden="false" customHeight="false" outlineLevel="0" collapsed="false">
      <c r="A21" s="11"/>
      <c r="B21" s="16"/>
      <c r="C21" s="13" t="s">
        <v>34</v>
      </c>
      <c r="D21" s="14" t="s">
        <v>14</v>
      </c>
      <c r="E21" s="15" t="n">
        <v>10165118.16</v>
      </c>
      <c r="F21" s="15" t="n">
        <f aca="false">SUM(F22:F25)</f>
        <v>9837813.36</v>
      </c>
      <c r="G21" s="15" t="n">
        <f aca="false">SUM(G22:G25)</f>
        <v>9742198.09</v>
      </c>
      <c r="H21" s="15" t="n">
        <f aca="false">SUM(H22:H25)</f>
        <v>8960970.55</v>
      </c>
      <c r="I21" s="15" t="n">
        <f aca="false">SUM(I22:I25)</f>
        <v>9247942.71</v>
      </c>
      <c r="J21" s="15" t="n">
        <f aca="false">SUM(J22:J25)</f>
        <v>9562607.7</v>
      </c>
      <c r="K21" s="15" t="n">
        <f aca="false">E21+F21+G21+H21+I21+J21</f>
        <v>57516650.57</v>
      </c>
      <c r="M21" s="4" t="n">
        <f aca="false">M22-E21</f>
        <v>0</v>
      </c>
      <c r="N21" s="4" t="n">
        <f aca="false">N22-F21</f>
        <v>0</v>
      </c>
      <c r="O21" s="4" t="n">
        <f aca="false">O22-G21</f>
        <v>0</v>
      </c>
      <c r="P21" s="4" t="n">
        <f aca="false">P22-H21</f>
        <v>0</v>
      </c>
      <c r="Q21" s="4" t="n">
        <f aca="false">Q22-I21</f>
        <v>0</v>
      </c>
      <c r="R21" s="4" t="n">
        <f aca="false">R22-J21</f>
        <v>0</v>
      </c>
      <c r="S21" s="4" t="n">
        <f aca="false">S22-K21</f>
        <v>0</v>
      </c>
      <c r="T21" s="18" t="n">
        <f aca="false">E27+E42+E102+E128+E153+E178+E303+E349+E414+E485+E500+E662+E697+E747</f>
        <v>10165118.16</v>
      </c>
      <c r="U21" s="18" t="n">
        <f aca="false">E21-T21</f>
        <v>0</v>
      </c>
      <c r="W21" s="18" t="n">
        <f aca="false">F27+F42+F102+F128+F153+F178+F303+F349+F414+F485+F500+F662+F697+F747</f>
        <v>9837813.36</v>
      </c>
      <c r="X21" s="20" t="n">
        <f aca="false">F21-W21</f>
        <v>0</v>
      </c>
      <c r="Z21" s="18" t="n">
        <f aca="false">G27+G42+G102+G128+G153+G178+G303+G349+G414+G485+G500+G662+G697+G747</f>
        <v>9742198.09</v>
      </c>
      <c r="AA21" s="18" t="n">
        <f aca="false">G21-Z21</f>
        <v>0</v>
      </c>
      <c r="AC21" s="18" t="n">
        <f aca="false">H27+H42+H102+H128+H153+H178+H303+H349+H414+H485+H500+H662+H697+H747</f>
        <v>8960970.55</v>
      </c>
      <c r="AD21" s="18" t="n">
        <f aca="false">H21-AC21</f>
        <v>0</v>
      </c>
      <c r="AF21" s="18" t="n">
        <f aca="false">I27+I42+I102+I128+I153+I178+I303+I349+I414+I485+I500+I662+I697+I747</f>
        <v>9247942.71</v>
      </c>
      <c r="AG21" s="18" t="n">
        <f aca="false">I21-AF21</f>
        <v>0</v>
      </c>
      <c r="AI21" s="18" t="n">
        <f aca="false">J27+J42+J102+J128+J153+J178+J303+J349+J414+J485+J500+J662+J697+J747</f>
        <v>9562607.69</v>
      </c>
      <c r="AJ21" s="18" t="n">
        <f aca="false">J21-AI21</f>
        <v>0.0100000016391277</v>
      </c>
      <c r="AL21" s="18" t="n">
        <f aca="false">K27+K42+K102+K128+K153+K178+K303+K349+K414+K485+K500+K662+K697+K747</f>
        <v>57516650.56</v>
      </c>
      <c r="AM21" s="18" t="n">
        <f aca="false">K21-AL21</f>
        <v>0.010000005364418</v>
      </c>
      <c r="AQ21" s="18" t="n">
        <f aca="false">E32+E47+E107+E133+E158+E183+E308+E354+E419+E490+E505+E667+E702+E752</f>
        <v>10165118.162</v>
      </c>
      <c r="AR21" s="18" t="n">
        <f aca="false">E21-AQ21</f>
        <v>-0.00200000032782555</v>
      </c>
    </row>
    <row r="22" customFormat="false" ht="25.5" hidden="false" customHeight="false" outlineLevel="0" collapsed="false">
      <c r="A22" s="11"/>
      <c r="B22" s="16"/>
      <c r="C22" s="17"/>
      <c r="D22" s="14" t="s">
        <v>28</v>
      </c>
      <c r="E22" s="15" t="n">
        <v>468611.2</v>
      </c>
      <c r="F22" s="15" t="n">
        <f aca="false">F33+F48+F108+F134+F159+F184+F309+F355+F420+F491+F506+F668+F703+F753</f>
        <v>441619.31</v>
      </c>
      <c r="G22" s="15" t="n">
        <f aca="false">G33+G48+G108+G134+G159+G184+G309+G355+G420+G491+G506+G668+G703+G753</f>
        <v>404825.14</v>
      </c>
      <c r="H22" s="15" t="n">
        <f aca="false">H33+H48+H108+H134+H159+H184+H309+H355+H420+H491+H506+H668+H703+H753</f>
        <v>0</v>
      </c>
      <c r="I22" s="15" t="n">
        <f aca="false">I33+I48+I108+I134+I159+I184+I309+I355+I420+I491+I506+I668+I703+I753</f>
        <v>0</v>
      </c>
      <c r="J22" s="15" t="n">
        <f aca="false">J33+J48+J108+J134+J159+J184+J309+J355+J420+J491+J506+J668+J703+J753</f>
        <v>0</v>
      </c>
      <c r="K22" s="15" t="n">
        <f aca="false">E22+F22+G22+H22+I22+J22</f>
        <v>1315055.65</v>
      </c>
      <c r="M22" s="4" t="n">
        <f aca="false">E22+E23+E24+E25</f>
        <v>10165118.16</v>
      </c>
      <c r="N22" s="4" t="n">
        <f aca="false">F22+F23+F24+F25</f>
        <v>9837813.36</v>
      </c>
      <c r="O22" s="4" t="n">
        <f aca="false">G22+G23+G24+G25</f>
        <v>9742198.09</v>
      </c>
      <c r="P22" s="4" t="n">
        <f aca="false">H22+H23+H24+H25</f>
        <v>8960970.55</v>
      </c>
      <c r="Q22" s="4" t="n">
        <f aca="false">I22+I23+I24+I25</f>
        <v>9247942.71</v>
      </c>
      <c r="R22" s="4" t="n">
        <f aca="false">J22+J23+J24+J25</f>
        <v>9562607.7</v>
      </c>
      <c r="S22" s="4" t="n">
        <f aca="false">K22+K23+K24+K25</f>
        <v>57516650.57</v>
      </c>
      <c r="T22" s="18" t="n">
        <f aca="false">E28+E43+E103+E129+E154+E179+E304+E350+E415+E486+E501+E663+E698+E748</f>
        <v>468611.2</v>
      </c>
      <c r="U22" s="18" t="n">
        <f aca="false">E22-T22</f>
        <v>0</v>
      </c>
      <c r="V22" s="1" t="n">
        <f aca="false">E21-M22</f>
        <v>0</v>
      </c>
      <c r="W22" s="18" t="n">
        <f aca="false">F28+F43+F103+F129+F154+F179+F304+F350+F415+F486+F501+F663+F698+F748</f>
        <v>441619.31</v>
      </c>
      <c r="X22" s="18" t="n">
        <f aca="false">F22-W22</f>
        <v>0</v>
      </c>
      <c r="Y22" s="1" t="n">
        <f aca="false">F21-N22</f>
        <v>0</v>
      </c>
      <c r="Z22" s="18" t="n">
        <f aca="false">G28+G43+G103+G129+G154+G179+G304+G350+G415+G486+G501+G663+G698+G748</f>
        <v>404825.14</v>
      </c>
      <c r="AA22" s="18" t="n">
        <f aca="false">G22-Z22</f>
        <v>0</v>
      </c>
      <c r="AB22" s="1" t="n">
        <f aca="false">G21-O22</f>
        <v>0</v>
      </c>
      <c r="AC22" s="18" t="n">
        <f aca="false">H28+H43+H103+H129+H154+H179+H304+H350+H415+H486+H501+H663+H698+H748</f>
        <v>0</v>
      </c>
      <c r="AD22" s="18" t="n">
        <f aca="false">H22-AC22</f>
        <v>0</v>
      </c>
      <c r="AE22" s="1" t="n">
        <f aca="false">H21-P22</f>
        <v>0</v>
      </c>
      <c r="AF22" s="18" t="n">
        <f aca="false">I28+I43+I103+I129+I154+I179+I304+I350+I415+I486+I501+I663+I698+I748</f>
        <v>0</v>
      </c>
      <c r="AG22" s="18" t="n">
        <f aca="false">I22-AF22</f>
        <v>0</v>
      </c>
      <c r="AH22" s="1" t="n">
        <f aca="false">I21-Q22</f>
        <v>0</v>
      </c>
      <c r="AI22" s="18" t="n">
        <f aca="false">J28+J43+J103+J129+J154+J179+J304+J350+J415+J486+J501+J663+J698+J748</f>
        <v>0</v>
      </c>
      <c r="AJ22" s="18" t="n">
        <f aca="false">J22-AI22</f>
        <v>0</v>
      </c>
      <c r="AK22" s="1" t="n">
        <f aca="false">J21-R22</f>
        <v>0</v>
      </c>
      <c r="AL22" s="18" t="n">
        <f aca="false">K28+K43+K103+K129+K154+K179+K304+K350+K415+K486+K501+K663+K698+K748</f>
        <v>1315055.65</v>
      </c>
      <c r="AM22" s="18" t="n">
        <f aca="false">K22-AL22</f>
        <v>0</v>
      </c>
      <c r="AN22" s="1" t="n">
        <f aca="false">K21-S22</f>
        <v>0</v>
      </c>
      <c r="AQ22" s="18" t="n">
        <f aca="false">E33+E48+E108+E134+E159+E184+E309+E355+E420+E491+E506+E668+E703+E753</f>
        <v>468611.2</v>
      </c>
      <c r="AR22" s="18" t="n">
        <f aca="false">E22-AQ22</f>
        <v>0</v>
      </c>
    </row>
    <row r="23" customFormat="false" ht="25.5" hidden="false" customHeight="false" outlineLevel="0" collapsed="false">
      <c r="A23" s="11"/>
      <c r="B23" s="16"/>
      <c r="C23" s="17"/>
      <c r="D23" s="14" t="s">
        <v>29</v>
      </c>
      <c r="E23" s="15" t="n">
        <v>6668514.8</v>
      </c>
      <c r="F23" s="15" t="n">
        <f aca="false">F34+F49+F109+F135+F160+F185+F310+F356+F421+F492+F507+F669+F704+F754</f>
        <v>6439425.91</v>
      </c>
      <c r="G23" s="15" t="n">
        <f aca="false">G34+G49+G109+G135+G160+G185+G310+G356+G421+G492+G507+G669+G704+G754</f>
        <v>6380604.81</v>
      </c>
      <c r="H23" s="15" t="n">
        <f aca="false">H34+H49+H109+H135+H160+H185+H310+H356+H421+H492+H507+H669+H704+H754</f>
        <v>6362270.53</v>
      </c>
      <c r="I23" s="15" t="n">
        <f aca="false">I34+I49+I109+I135+I160+I185+I310+I356+I421+I492+I507+I669+I704+I754</f>
        <v>6362270.53</v>
      </c>
      <c r="J23" s="15" t="n">
        <f aca="false">J34+J49+J109+J135+J160+J185+J310+J356+J421+J492+J507+J669+J704+J754</f>
        <v>6362270.53</v>
      </c>
      <c r="K23" s="15" t="n">
        <f aca="false">E23+F23+G23+H23+I23+J23</f>
        <v>38575357.11</v>
      </c>
      <c r="T23" s="18" t="n">
        <f aca="false">E29+E44+E104+E130+E155+E180+E305+E351+E416+E487+E502+E664+E699+E749</f>
        <v>6668514.8</v>
      </c>
      <c r="U23" s="18" t="n">
        <f aca="false">E23-T23</f>
        <v>0</v>
      </c>
      <c r="W23" s="18" t="n">
        <f aca="false">F29+F44+F104+F130+F155+F180+F305+F351+F416+F487+F502+F664+F699+F749</f>
        <v>6439425.91</v>
      </c>
      <c r="X23" s="18" t="n">
        <f aca="false">F23-W23</f>
        <v>0</v>
      </c>
      <c r="Z23" s="18" t="n">
        <f aca="false">G29+G44+G104+G130+G155+G180+G305+G351+G416+G487+G502+G664+G699+G749</f>
        <v>6380604.81</v>
      </c>
      <c r="AA23" s="18" t="n">
        <f aca="false">G23-Z23</f>
        <v>0</v>
      </c>
      <c r="AC23" s="18" t="n">
        <f aca="false">H29+H44+H104+H130+H155+H180+H305+H351+H416+H487+H502+H664+H699+H749</f>
        <v>6362270.53</v>
      </c>
      <c r="AD23" s="18" t="n">
        <f aca="false">H23-AC23</f>
        <v>0</v>
      </c>
      <c r="AF23" s="18" t="n">
        <f aca="false">I29+I44+I104+I130+I155+I180+I305+I351+I416+I487+I502+I664+I699+I749</f>
        <v>6362270.53</v>
      </c>
      <c r="AG23" s="18" t="n">
        <f aca="false">I23-AF23</f>
        <v>0</v>
      </c>
      <c r="AI23" s="18" t="n">
        <f aca="false">J29+J44+J104+J130+J155+J180+J305+J351+J416+J487+J502+J664+J699+J749</f>
        <v>6362270.53</v>
      </c>
      <c r="AJ23" s="18" t="n">
        <f aca="false">J23-AI23</f>
        <v>0</v>
      </c>
      <c r="AL23" s="18" t="n">
        <f aca="false">K29+K44+K104+K130+K155+K180+K305+K351+K416+K487+K502+K664+K699+K749</f>
        <v>38575357.11</v>
      </c>
      <c r="AM23" s="18" t="n">
        <f aca="false">K23-AL23</f>
        <v>0</v>
      </c>
      <c r="AQ23" s="18" t="n">
        <f aca="false">E34+E49+E109+E135+E160+E185+E310+E356+E421+E492+E507+E669+E704+E754</f>
        <v>6668514.8</v>
      </c>
      <c r="AR23" s="18" t="n">
        <f aca="false">E23-AQ23</f>
        <v>0</v>
      </c>
    </row>
    <row r="24" customFormat="false" ht="25.5" hidden="false" customHeight="false" outlineLevel="0" collapsed="false">
      <c r="A24" s="11"/>
      <c r="B24" s="16"/>
      <c r="C24" s="17"/>
      <c r="D24" s="14" t="s">
        <v>30</v>
      </c>
      <c r="E24" s="15" t="n">
        <v>3027992.16</v>
      </c>
      <c r="F24" s="15" t="n">
        <f aca="false">F35+F50+F110+F136+F161+F186+F311+F357+F422+F493+F508+F670+F705+F755</f>
        <v>2956768.14</v>
      </c>
      <c r="G24" s="15" t="n">
        <f aca="false">G35+G50+G110+G136+G161+G186+G311+G357+G422+G493+G508+G670+G705+G755</f>
        <v>2956768.14</v>
      </c>
      <c r="H24" s="15" t="n">
        <f aca="false">H35+H50+H110+H136+H161+H186+H311+H357+H422+H493+H508+H670+H705+H755</f>
        <v>2598700.02</v>
      </c>
      <c r="I24" s="15" t="n">
        <f aca="false">I35+I50+I110+I136+I161+I186+I311+I357+I422+I493+I508+I670+I705+I755</f>
        <v>2885672.18</v>
      </c>
      <c r="J24" s="15" t="n">
        <f aca="false">J35+J50+J110+J136+J161+J186+J311+J357+J422+J493+J508+J670+J705+J755</f>
        <v>3200337.17</v>
      </c>
      <c r="K24" s="15" t="n">
        <f aca="false">E24+F24+G24+H24+I24+J24</f>
        <v>17626237.81</v>
      </c>
      <c r="T24" s="18" t="n">
        <f aca="false">E30+E45+E105+E131+E156+E181+E306+E352+E417+E488+E503+E665+E700+E750</f>
        <v>3027992.16</v>
      </c>
      <c r="U24" s="18" t="n">
        <f aca="false">E24-T24</f>
        <v>0</v>
      </c>
      <c r="W24" s="18" t="n">
        <f aca="false">F30+F45+F105+F131+F156+F181+F306+F352+F417+F488+F503+F665+F700+F750</f>
        <v>2956768.14</v>
      </c>
      <c r="X24" s="18" t="n">
        <f aca="false">F24-W24</f>
        <v>0</v>
      </c>
      <c r="Z24" s="18" t="n">
        <f aca="false">G30+G45+G105+G131+G156+G181+G306+G352+G417+G488+G503+G665+G700+G750</f>
        <v>2956768.14</v>
      </c>
      <c r="AA24" s="18" t="n">
        <f aca="false">G24-Z24</f>
        <v>0</v>
      </c>
      <c r="AC24" s="18" t="n">
        <f aca="false">H30+H45+H105+H131+H156+H181+H306+H352+H417+H488+H503+H665+H700+H750</f>
        <v>2598700.02</v>
      </c>
      <c r="AD24" s="18" t="n">
        <f aca="false">H24-AC24</f>
        <v>0</v>
      </c>
      <c r="AF24" s="18" t="n">
        <f aca="false">I30+I45+I105+I131+I156+I181+I306+I352+I417+I488+I503+I665+I700+I750</f>
        <v>2885672.18</v>
      </c>
      <c r="AG24" s="18" t="n">
        <f aca="false">I24-AF24</f>
        <v>0</v>
      </c>
      <c r="AI24" s="18" t="n">
        <f aca="false">J30+J45+J105+J131+J156+J181+J306+J352+J417+J488+J503+J665+J700+J750</f>
        <v>3200337.16</v>
      </c>
      <c r="AJ24" s="18" t="n">
        <f aca="false">J24-AI24</f>
        <v>0.0100000002421439</v>
      </c>
      <c r="AL24" s="18" t="n">
        <f aca="false">K30+K45+K105+K131+K156+K181+K306+K352+K417+K488+K503+K665+K700+K750</f>
        <v>17626237.8</v>
      </c>
      <c r="AM24" s="18" t="n">
        <f aca="false">K24-AL24</f>
        <v>0.0100000016391277</v>
      </c>
      <c r="AQ24" s="18" t="n">
        <f aca="false">E35+E50+E110+E136+E161+E186+E311+E357+E422+E493+E508+E670+E705+E755</f>
        <v>3027992.16</v>
      </c>
      <c r="AR24" s="18" t="n">
        <f aca="false">E24-AQ24</f>
        <v>0</v>
      </c>
    </row>
    <row r="25" customFormat="false" ht="12.75" hidden="false" customHeight="false" outlineLevel="0" collapsed="false">
      <c r="A25" s="11"/>
      <c r="B25" s="16"/>
      <c r="C25" s="17"/>
      <c r="D25" s="14" t="s">
        <v>31</v>
      </c>
      <c r="E25" s="15" t="n">
        <v>0</v>
      </c>
      <c r="F25" s="15" t="n">
        <f aca="false">F36+F51+F111+F137+F162+F187+F312+F358+F423+F494+F509+F671+F706+F756</f>
        <v>0</v>
      </c>
      <c r="G25" s="15" t="n">
        <f aca="false">G36+G51+G111+G137+G162+G187+G312+G358+G423+G494+G509+G671+G706+G756</f>
        <v>0</v>
      </c>
      <c r="H25" s="15" t="n">
        <f aca="false">H36+H51+H111+H137+H162+H187+H312+H358+H423+H494+H509+H671+H706+H756</f>
        <v>0</v>
      </c>
      <c r="I25" s="15" t="n">
        <f aca="false">I36+I51+I111+I137+I162+I187+I312+I358+I423+I494+I509+I671+I706+I756</f>
        <v>0</v>
      </c>
      <c r="J25" s="15" t="n">
        <f aca="false">J36+J51+J111+J137+J162+J187+J312+J358+J423+J494+J509+J671+J706+J756</f>
        <v>0</v>
      </c>
      <c r="K25" s="15" t="n">
        <f aca="false">E25+F25+G25+H25+I25+J25</f>
        <v>0</v>
      </c>
      <c r="W25" s="5"/>
      <c r="Z25" s="5"/>
      <c r="AC25" s="5"/>
      <c r="AF25" s="5"/>
      <c r="AI25" s="5"/>
      <c r="AL25" s="5"/>
    </row>
    <row r="26" customFormat="false" ht="12.75" hidden="false" customHeight="true" outlineLevel="0" collapsed="false">
      <c r="A26" s="11" t="s">
        <v>35</v>
      </c>
      <c r="B26" s="11" t="s">
        <v>36</v>
      </c>
      <c r="C26" s="11"/>
      <c r="D26" s="11"/>
      <c r="E26" s="11"/>
      <c r="F26" s="11"/>
      <c r="G26" s="11"/>
      <c r="H26" s="11"/>
      <c r="I26" s="11"/>
      <c r="J26" s="11"/>
      <c r="K26" s="11"/>
      <c r="W26" s="5"/>
      <c r="Z26" s="5"/>
      <c r="AC26" s="5"/>
      <c r="AF26" s="5"/>
      <c r="AI26" s="5"/>
      <c r="AL26" s="5"/>
    </row>
    <row r="27" customFormat="false" ht="25.5" hidden="false" customHeight="false" outlineLevel="0" collapsed="false">
      <c r="A27" s="11" t="s">
        <v>37</v>
      </c>
      <c r="B27" s="12" t="s">
        <v>38</v>
      </c>
      <c r="C27" s="13" t="s">
        <v>27</v>
      </c>
      <c r="D27" s="14" t="s">
        <v>14</v>
      </c>
      <c r="E27" s="15" t="n">
        <v>0</v>
      </c>
      <c r="F27" s="15" t="n">
        <v>14313.91</v>
      </c>
      <c r="G27" s="15" t="n">
        <v>0</v>
      </c>
      <c r="H27" s="15" t="n">
        <v>0</v>
      </c>
      <c r="I27" s="15" t="n">
        <v>0</v>
      </c>
      <c r="J27" s="15" t="n">
        <v>0</v>
      </c>
      <c r="K27" s="15" t="n">
        <f aca="false">E27+F27+G27+H27+I27+J27</f>
        <v>14313.91</v>
      </c>
      <c r="M27" s="4" t="n">
        <f aca="false">M28-E27</f>
        <v>0</v>
      </c>
      <c r="N27" s="4" t="n">
        <f aca="false">N28-F27</f>
        <v>0</v>
      </c>
      <c r="O27" s="4" t="n">
        <f aca="false">O28-G27</f>
        <v>0</v>
      </c>
      <c r="P27" s="4" t="n">
        <f aca="false">P28-H27</f>
        <v>0</v>
      </c>
      <c r="Q27" s="4" t="n">
        <f aca="false">Q28-I27</f>
        <v>0</v>
      </c>
      <c r="R27" s="4" t="n">
        <f aca="false">R28-J27</f>
        <v>0</v>
      </c>
      <c r="S27" s="4" t="n">
        <f aca="false">S28-K27</f>
        <v>0</v>
      </c>
      <c r="W27" s="5"/>
      <c r="Z27" s="5"/>
      <c r="AC27" s="5"/>
      <c r="AF27" s="5"/>
      <c r="AI27" s="5"/>
      <c r="AL27" s="5"/>
      <c r="AQ27" s="1" t="b">
        <f aca="false">E27=E32</f>
        <v>1</v>
      </c>
    </row>
    <row r="28" customFormat="false" ht="25.5" hidden="false" customHeight="false" outlineLevel="0" collapsed="false">
      <c r="A28" s="21"/>
      <c r="B28" s="16"/>
      <c r="C28" s="17"/>
      <c r="D28" s="14" t="s">
        <v>28</v>
      </c>
      <c r="E28" s="15" t="n">
        <v>0</v>
      </c>
      <c r="F28" s="15" t="n">
        <v>13470.5</v>
      </c>
      <c r="G28" s="15" t="n">
        <v>0</v>
      </c>
      <c r="H28" s="15" t="n">
        <v>0</v>
      </c>
      <c r="I28" s="15" t="n">
        <v>0</v>
      </c>
      <c r="J28" s="15" t="n">
        <v>0</v>
      </c>
      <c r="K28" s="15" t="n">
        <f aca="false">E28+F28+G28+H28+I28+J28</f>
        <v>13470.5</v>
      </c>
      <c r="M28" s="4" t="n">
        <f aca="false">E28+E29+E30+E31</f>
        <v>0</v>
      </c>
      <c r="N28" s="4" t="n">
        <f aca="false">F28+F29+F30+F31</f>
        <v>14313.91</v>
      </c>
      <c r="O28" s="4" t="n">
        <f aca="false">G28+G29+G30+G31</f>
        <v>0</v>
      </c>
      <c r="P28" s="4" t="n">
        <f aca="false">H28+H29+H30+H31</f>
        <v>0</v>
      </c>
      <c r="Q28" s="4" t="n">
        <f aca="false">I28+I29+I30+I31</f>
        <v>0</v>
      </c>
      <c r="R28" s="4" t="n">
        <f aca="false">J28+J29+J30+J31</f>
        <v>0</v>
      </c>
      <c r="S28" s="4" t="n">
        <f aca="false">K28+K29+K30+K31</f>
        <v>14313.91</v>
      </c>
      <c r="W28" s="5"/>
      <c r="Z28" s="5"/>
      <c r="AC28" s="5"/>
      <c r="AF28" s="5"/>
      <c r="AI28" s="5"/>
      <c r="AL28" s="5"/>
      <c r="AQ28" s="1" t="b">
        <f aca="false">E28=E33</f>
        <v>1</v>
      </c>
    </row>
    <row r="29" customFormat="false" ht="25.5" hidden="false" customHeight="false" outlineLevel="0" collapsed="false">
      <c r="A29" s="21"/>
      <c r="B29" s="16"/>
      <c r="C29" s="17"/>
      <c r="D29" s="14" t="s">
        <v>29</v>
      </c>
      <c r="E29" s="15" t="n">
        <v>0</v>
      </c>
      <c r="F29" s="15" t="n">
        <v>708.97</v>
      </c>
      <c r="G29" s="15" t="n">
        <v>0</v>
      </c>
      <c r="H29" s="15" t="n">
        <v>0</v>
      </c>
      <c r="I29" s="15" t="n">
        <v>0</v>
      </c>
      <c r="J29" s="15" t="n">
        <v>0</v>
      </c>
      <c r="K29" s="15" t="n">
        <f aca="false">E29+F29+G29+H29+I29+J29</f>
        <v>708.97</v>
      </c>
      <c r="W29" s="5"/>
      <c r="Z29" s="5"/>
      <c r="AC29" s="5"/>
      <c r="AF29" s="5"/>
      <c r="AI29" s="5"/>
      <c r="AL29" s="5"/>
      <c r="AQ29" s="1" t="b">
        <f aca="false">E29=E34</f>
        <v>1</v>
      </c>
    </row>
    <row r="30" customFormat="false" ht="25.5" hidden="false" customHeight="false" outlineLevel="0" collapsed="false">
      <c r="A30" s="21"/>
      <c r="B30" s="16"/>
      <c r="C30" s="17"/>
      <c r="D30" s="14" t="s">
        <v>30</v>
      </c>
      <c r="E30" s="15" t="n">
        <v>0</v>
      </c>
      <c r="F30" s="15" t="n">
        <v>134.44</v>
      </c>
      <c r="G30" s="15" t="n">
        <v>0</v>
      </c>
      <c r="H30" s="15" t="n">
        <v>0</v>
      </c>
      <c r="I30" s="15" t="n">
        <v>0</v>
      </c>
      <c r="J30" s="15" t="n">
        <v>0</v>
      </c>
      <c r="K30" s="15" t="n">
        <f aca="false">E30+F30+G30+H30+I30+J30</f>
        <v>134.44</v>
      </c>
      <c r="W30" s="5"/>
      <c r="Z30" s="5"/>
      <c r="AC30" s="5"/>
      <c r="AF30" s="5"/>
      <c r="AI30" s="5"/>
      <c r="AL30" s="5"/>
      <c r="AQ30" s="1" t="b">
        <f aca="false">E30=E35</f>
        <v>1</v>
      </c>
    </row>
    <row r="31" customFormat="false" ht="12.75" hidden="false" customHeight="false" outlineLevel="0" collapsed="false">
      <c r="A31" s="21"/>
      <c r="B31" s="16"/>
      <c r="C31" s="17"/>
      <c r="D31" s="14" t="s">
        <v>31</v>
      </c>
      <c r="E31" s="15" t="n">
        <v>0</v>
      </c>
      <c r="F31" s="15" t="n">
        <v>0</v>
      </c>
      <c r="G31" s="15" t="n">
        <v>0</v>
      </c>
      <c r="H31" s="15" t="n">
        <v>0</v>
      </c>
      <c r="I31" s="15" t="n">
        <v>0</v>
      </c>
      <c r="J31" s="15" t="n">
        <v>0</v>
      </c>
      <c r="K31" s="15" t="n">
        <f aca="false">E31+F31+G31+H31+I31+J31</f>
        <v>0</v>
      </c>
      <c r="W31" s="5"/>
      <c r="Z31" s="5"/>
      <c r="AC31" s="5"/>
      <c r="AF31" s="5"/>
      <c r="AI31" s="5"/>
      <c r="AL31" s="5"/>
      <c r="AQ31" s="1" t="b">
        <f aca="false">E31=E36</f>
        <v>1</v>
      </c>
    </row>
    <row r="32" customFormat="false" ht="63.75" hidden="false" customHeight="false" outlineLevel="0" collapsed="false">
      <c r="A32" s="21"/>
      <c r="B32" s="16"/>
      <c r="C32" s="13" t="s">
        <v>34</v>
      </c>
      <c r="D32" s="14" t="s">
        <v>14</v>
      </c>
      <c r="E32" s="15" t="n">
        <v>0</v>
      </c>
      <c r="F32" s="15" t="n">
        <v>14313.91</v>
      </c>
      <c r="G32" s="15" t="n">
        <v>0</v>
      </c>
      <c r="H32" s="15" t="n">
        <v>0</v>
      </c>
      <c r="I32" s="15" t="n">
        <v>0</v>
      </c>
      <c r="J32" s="15" t="n">
        <v>0</v>
      </c>
      <c r="K32" s="15" t="n">
        <f aca="false">E32+F32+G32+H32+I32+J32</f>
        <v>14313.91</v>
      </c>
      <c r="W32" s="5"/>
      <c r="Z32" s="5"/>
      <c r="AC32" s="5"/>
      <c r="AF32" s="5"/>
      <c r="AI32" s="5"/>
      <c r="AL32" s="5"/>
    </row>
    <row r="33" customFormat="false" ht="25.5" hidden="false" customHeight="false" outlineLevel="0" collapsed="false">
      <c r="A33" s="21"/>
      <c r="B33" s="16"/>
      <c r="C33" s="17"/>
      <c r="D33" s="14" t="s">
        <v>28</v>
      </c>
      <c r="E33" s="15" t="n">
        <v>0</v>
      </c>
      <c r="F33" s="15" t="n">
        <v>13470.5</v>
      </c>
      <c r="G33" s="15" t="n">
        <v>0</v>
      </c>
      <c r="H33" s="15" t="n">
        <v>0</v>
      </c>
      <c r="I33" s="15" t="n">
        <v>0</v>
      </c>
      <c r="J33" s="15" t="n">
        <v>0</v>
      </c>
      <c r="K33" s="15" t="n">
        <f aca="false">E33+F33+G33+H33+I33+J33</f>
        <v>13470.5</v>
      </c>
      <c r="W33" s="5"/>
      <c r="Z33" s="5"/>
      <c r="AC33" s="5"/>
      <c r="AF33" s="5"/>
      <c r="AI33" s="5"/>
      <c r="AL33" s="5"/>
    </row>
    <row r="34" customFormat="false" ht="25.5" hidden="false" customHeight="false" outlineLevel="0" collapsed="false">
      <c r="A34" s="21"/>
      <c r="B34" s="16"/>
      <c r="C34" s="17"/>
      <c r="D34" s="14" t="s">
        <v>29</v>
      </c>
      <c r="E34" s="15" t="n">
        <v>0</v>
      </c>
      <c r="F34" s="15" t="n">
        <v>708.97</v>
      </c>
      <c r="G34" s="15" t="n">
        <v>0</v>
      </c>
      <c r="H34" s="15" t="n">
        <v>0</v>
      </c>
      <c r="I34" s="15" t="n">
        <v>0</v>
      </c>
      <c r="J34" s="15" t="n">
        <v>0</v>
      </c>
      <c r="K34" s="15" t="n">
        <f aca="false">E34+F34+G34+H34+I34+J34</f>
        <v>708.97</v>
      </c>
      <c r="W34" s="5"/>
      <c r="Z34" s="5"/>
      <c r="AC34" s="5"/>
      <c r="AF34" s="5"/>
      <c r="AI34" s="5"/>
      <c r="AL34" s="5"/>
    </row>
    <row r="35" customFormat="false" ht="25.5" hidden="false" customHeight="false" outlineLevel="0" collapsed="false">
      <c r="A35" s="21"/>
      <c r="B35" s="16"/>
      <c r="C35" s="17"/>
      <c r="D35" s="14" t="s">
        <v>30</v>
      </c>
      <c r="E35" s="15" t="n">
        <v>0</v>
      </c>
      <c r="F35" s="15" t="n">
        <v>134.44</v>
      </c>
      <c r="G35" s="15" t="n">
        <v>0</v>
      </c>
      <c r="H35" s="15" t="n">
        <v>0</v>
      </c>
      <c r="I35" s="15" t="n">
        <v>0</v>
      </c>
      <c r="J35" s="15" t="n">
        <v>0</v>
      </c>
      <c r="K35" s="15" t="n">
        <f aca="false">E35+F35+G35+H35+I35+J35</f>
        <v>134.44</v>
      </c>
      <c r="W35" s="5"/>
      <c r="Z35" s="5"/>
      <c r="AC35" s="5"/>
      <c r="AF35" s="5"/>
      <c r="AI35" s="5"/>
      <c r="AL35" s="5"/>
    </row>
    <row r="36" customFormat="false" ht="12.75" hidden="false" customHeight="false" outlineLevel="0" collapsed="false">
      <c r="A36" s="21"/>
      <c r="B36" s="16"/>
      <c r="C36" s="17"/>
      <c r="D36" s="14" t="s">
        <v>31</v>
      </c>
      <c r="E36" s="15" t="n">
        <v>0</v>
      </c>
      <c r="F36" s="15" t="n">
        <v>0</v>
      </c>
      <c r="G36" s="15" t="n">
        <v>0</v>
      </c>
      <c r="H36" s="15" t="n">
        <v>0</v>
      </c>
      <c r="I36" s="15" t="n">
        <v>0</v>
      </c>
      <c r="J36" s="15" t="n">
        <v>0</v>
      </c>
      <c r="K36" s="15" t="n">
        <f aca="false">E36+F36+G36+H36+I36+J36</f>
        <v>0</v>
      </c>
      <c r="W36" s="5"/>
      <c r="Z36" s="5"/>
      <c r="AC36" s="5"/>
      <c r="AF36" s="5"/>
      <c r="AI36" s="5"/>
      <c r="AL36" s="5"/>
    </row>
    <row r="37" customFormat="false" ht="76.5" hidden="false" customHeight="false" outlineLevel="0" collapsed="false">
      <c r="A37" s="11" t="s">
        <v>39</v>
      </c>
      <c r="B37" s="12" t="s">
        <v>40</v>
      </c>
      <c r="C37" s="13" t="s">
        <v>34</v>
      </c>
      <c r="D37" s="14" t="s">
        <v>14</v>
      </c>
      <c r="E37" s="15" t="n">
        <v>0</v>
      </c>
      <c r="F37" s="15" t="n">
        <v>14313.91</v>
      </c>
      <c r="G37" s="15" t="n">
        <v>0</v>
      </c>
      <c r="H37" s="15" t="n">
        <v>0</v>
      </c>
      <c r="I37" s="15" t="n">
        <v>0</v>
      </c>
      <c r="J37" s="15" t="n">
        <v>0</v>
      </c>
      <c r="K37" s="15" t="n">
        <f aca="false">E37+F37+G37+H37+I37+J37</f>
        <v>14313.91</v>
      </c>
      <c r="M37" s="4" t="n">
        <f aca="false">M38-E37</f>
        <v>0</v>
      </c>
      <c r="N37" s="4" t="n">
        <f aca="false">N38-F37</f>
        <v>0</v>
      </c>
      <c r="O37" s="4" t="n">
        <f aca="false">O38-G37</f>
        <v>0</v>
      </c>
      <c r="P37" s="4" t="n">
        <f aca="false">P38-H37</f>
        <v>0</v>
      </c>
      <c r="Q37" s="4" t="n">
        <f aca="false">Q38-I37</f>
        <v>0</v>
      </c>
      <c r="R37" s="4" t="n">
        <f aca="false">R38-J37</f>
        <v>0</v>
      </c>
      <c r="S37" s="4" t="n">
        <f aca="false">S38-K37</f>
        <v>0</v>
      </c>
      <c r="W37" s="5"/>
      <c r="Z37" s="5"/>
      <c r="AC37" s="5"/>
      <c r="AF37" s="5"/>
      <c r="AI37" s="5"/>
      <c r="AL37" s="5"/>
    </row>
    <row r="38" customFormat="false" ht="25.5" hidden="false" customHeight="false" outlineLevel="0" collapsed="false">
      <c r="A38" s="21"/>
      <c r="B38" s="16"/>
      <c r="C38" s="17"/>
      <c r="D38" s="14" t="s">
        <v>28</v>
      </c>
      <c r="E38" s="15" t="n">
        <v>0</v>
      </c>
      <c r="F38" s="15" t="n">
        <v>13470.5</v>
      </c>
      <c r="G38" s="15" t="n">
        <v>0</v>
      </c>
      <c r="H38" s="15" t="n">
        <v>0</v>
      </c>
      <c r="I38" s="15" t="n">
        <v>0</v>
      </c>
      <c r="J38" s="15" t="n">
        <v>0</v>
      </c>
      <c r="K38" s="15" t="n">
        <f aca="false">E38+F38+G38+H38+I38+J38</f>
        <v>13470.5</v>
      </c>
      <c r="M38" s="4" t="n">
        <f aca="false">E38+E39+E40+E41</f>
        <v>0</v>
      </c>
      <c r="N38" s="4" t="n">
        <f aca="false">F38+F39+F40+F41</f>
        <v>14313.91</v>
      </c>
      <c r="O38" s="4" t="n">
        <f aca="false">G38+G39+G40+G41</f>
        <v>0</v>
      </c>
      <c r="P38" s="4" t="n">
        <f aca="false">H38+H39+H40+H41</f>
        <v>0</v>
      </c>
      <c r="Q38" s="4" t="n">
        <f aca="false">I38+I39+I40+I41</f>
        <v>0</v>
      </c>
      <c r="R38" s="4" t="n">
        <f aca="false">J38+J39+J40+J41</f>
        <v>0</v>
      </c>
      <c r="S38" s="4" t="n">
        <f aca="false">K38+K39+K40+K41</f>
        <v>14313.91</v>
      </c>
      <c r="W38" s="5"/>
      <c r="Z38" s="5"/>
      <c r="AC38" s="5"/>
      <c r="AF38" s="5"/>
      <c r="AI38" s="5"/>
      <c r="AL38" s="5"/>
    </row>
    <row r="39" customFormat="false" ht="25.5" hidden="false" customHeight="false" outlineLevel="0" collapsed="false">
      <c r="A39" s="21"/>
      <c r="B39" s="16"/>
      <c r="C39" s="17"/>
      <c r="D39" s="14" t="s">
        <v>29</v>
      </c>
      <c r="E39" s="15" t="n">
        <v>0</v>
      </c>
      <c r="F39" s="15" t="n">
        <v>708.97</v>
      </c>
      <c r="G39" s="15" t="n">
        <v>0</v>
      </c>
      <c r="H39" s="15" t="n">
        <v>0</v>
      </c>
      <c r="I39" s="15" t="n">
        <v>0</v>
      </c>
      <c r="J39" s="15" t="n">
        <v>0</v>
      </c>
      <c r="K39" s="15" t="n">
        <f aca="false">E39+F39+G39+H39+I39+J39</f>
        <v>708.97</v>
      </c>
      <c r="W39" s="5"/>
      <c r="Z39" s="5"/>
      <c r="AC39" s="5"/>
      <c r="AF39" s="5"/>
      <c r="AI39" s="5"/>
      <c r="AL39" s="5"/>
    </row>
    <row r="40" customFormat="false" ht="25.5" hidden="false" customHeight="false" outlineLevel="0" collapsed="false">
      <c r="A40" s="21"/>
      <c r="B40" s="16"/>
      <c r="C40" s="17"/>
      <c r="D40" s="14" t="s">
        <v>30</v>
      </c>
      <c r="E40" s="15" t="n">
        <v>0</v>
      </c>
      <c r="F40" s="15" t="n">
        <v>134.44</v>
      </c>
      <c r="G40" s="15" t="n">
        <v>0</v>
      </c>
      <c r="H40" s="15" t="n">
        <v>0</v>
      </c>
      <c r="I40" s="15" t="n">
        <v>0</v>
      </c>
      <c r="J40" s="15" t="n">
        <v>0</v>
      </c>
      <c r="K40" s="15" t="n">
        <f aca="false">E40+F40+G40+H40+I40+J40</f>
        <v>134.44</v>
      </c>
      <c r="W40" s="5"/>
      <c r="Z40" s="5"/>
      <c r="AC40" s="5"/>
      <c r="AF40" s="5"/>
      <c r="AI40" s="5"/>
      <c r="AL40" s="5"/>
    </row>
    <row r="41" customFormat="false" ht="12.75" hidden="false" customHeight="false" outlineLevel="0" collapsed="false">
      <c r="A41" s="21"/>
      <c r="B41" s="16"/>
      <c r="C41" s="17"/>
      <c r="D41" s="14" t="s">
        <v>31</v>
      </c>
      <c r="E41" s="15" t="n">
        <v>0</v>
      </c>
      <c r="F41" s="15" t="n">
        <v>0</v>
      </c>
      <c r="G41" s="15" t="n">
        <v>0</v>
      </c>
      <c r="H41" s="15" t="n">
        <v>0</v>
      </c>
      <c r="I41" s="15" t="n">
        <v>0</v>
      </c>
      <c r="J41" s="15" t="n">
        <v>0</v>
      </c>
      <c r="K41" s="15" t="n">
        <f aca="false">E41+F41+G41+H41+I41+J41</f>
        <v>0</v>
      </c>
      <c r="W41" s="5"/>
      <c r="Z41" s="5"/>
      <c r="AC41" s="5"/>
      <c r="AF41" s="5"/>
      <c r="AI41" s="5"/>
      <c r="AL41" s="5"/>
    </row>
    <row r="42" customFormat="false" ht="38.25" hidden="false" customHeight="false" outlineLevel="0" collapsed="false">
      <c r="A42" s="11" t="s">
        <v>41</v>
      </c>
      <c r="B42" s="12" t="s">
        <v>42</v>
      </c>
      <c r="C42" s="13" t="s">
        <v>27</v>
      </c>
      <c r="D42" s="14" t="s">
        <v>14</v>
      </c>
      <c r="E42" s="15" t="n">
        <f aca="false">3767868.92</f>
        <v>3767868.92</v>
      </c>
      <c r="F42" s="15" t="n">
        <v>3611658.44</v>
      </c>
      <c r="G42" s="15" t="n">
        <v>3613557.59</v>
      </c>
      <c r="H42" s="15" t="n">
        <f aca="false">3491276.46+0.004+0.01</f>
        <v>3491276.474</v>
      </c>
      <c r="I42" s="15" t="n">
        <v>3611687.9</v>
      </c>
      <c r="J42" s="15" t="n">
        <f aca="false">3776497.38+0.004</f>
        <v>3776497.384</v>
      </c>
      <c r="K42" s="15" t="n">
        <f aca="false">E42+F42+G42+H42+I42+J42</f>
        <v>21872546.708</v>
      </c>
      <c r="M42" s="4" t="n">
        <f aca="false">M43-E42</f>
        <v>0</v>
      </c>
      <c r="N42" s="4" t="n">
        <f aca="false">N43-F42</f>
        <v>0</v>
      </c>
      <c r="O42" s="4" t="n">
        <f aca="false">O43-G42</f>
        <v>0</v>
      </c>
      <c r="P42" s="4" t="n">
        <f aca="false">P43-H42</f>
        <v>0</v>
      </c>
      <c r="Q42" s="4" t="n">
        <f aca="false">Q43-I42</f>
        <v>0</v>
      </c>
      <c r="R42" s="4" t="n">
        <f aca="false">R43-J42</f>
        <v>0</v>
      </c>
      <c r="S42" s="4" t="n">
        <f aca="false">S43-K42</f>
        <v>0</v>
      </c>
      <c r="T42" s="18" t="n">
        <f aca="false">E52+E57+E62+E67+E72+E77+E82+E87+E92+E97</f>
        <v>3767868.92</v>
      </c>
      <c r="U42" s="1" t="n">
        <f aca="false">E42-T42</f>
        <v>0</v>
      </c>
      <c r="W42" s="18" t="n">
        <f aca="false">F52+F57+F62+F67+F72+F77+F82+F87+F92+F97</f>
        <v>3611658.44</v>
      </c>
      <c r="X42" s="1" t="n">
        <f aca="false">F42-W42</f>
        <v>0</v>
      </c>
      <c r="Z42" s="18" t="n">
        <f aca="false">G52+G57+G62+G67+G72+G77+G82+G87+G92+G97</f>
        <v>3613557.59</v>
      </c>
      <c r="AA42" s="1" t="n">
        <f aca="false">G42-Z42</f>
        <v>0</v>
      </c>
      <c r="AC42" s="18" t="n">
        <f aca="false">H52+H57+H62+H67+H72+H77+H82+H87+H92+H97</f>
        <v>3491276.474</v>
      </c>
      <c r="AD42" s="1" t="n">
        <f aca="false">H42-AC42</f>
        <v>0</v>
      </c>
      <c r="AF42" s="18" t="n">
        <f aca="false">I52+I57+I62+I67+I72+I77+I82+I87+I92+I97</f>
        <v>3611687.9</v>
      </c>
      <c r="AG42" s="1" t="n">
        <f aca="false">I42-AF42</f>
        <v>0</v>
      </c>
      <c r="AI42" s="18" t="n">
        <f aca="false">J52+J57+J62+J67+J72+J77+J82+J87+J92+J97</f>
        <v>3776497.394</v>
      </c>
      <c r="AJ42" s="1" t="n">
        <f aca="false">J42-AI42</f>
        <v>-0.00999999977648258</v>
      </c>
      <c r="AL42" s="18" t="n">
        <f aca="false">K52+K57+K62+K67+K72+K77+K82+K87+K92+K97</f>
        <v>21872546.718</v>
      </c>
      <c r="AM42" s="1" t="n">
        <f aca="false">K42-AL42</f>
        <v>-0.0100000016391277</v>
      </c>
      <c r="AQ42" s="1" t="b">
        <f aca="false">E42=E47</f>
        <v>1</v>
      </c>
    </row>
    <row r="43" customFormat="false" ht="25.5" hidden="false" customHeight="false" outlineLevel="0" collapsed="false">
      <c r="A43" s="21"/>
      <c r="B43" s="16"/>
      <c r="C43" s="17"/>
      <c r="D43" s="14" t="s">
        <v>28</v>
      </c>
      <c r="E43" s="15" t="n">
        <v>0</v>
      </c>
      <c r="F43" s="15" t="n">
        <v>0</v>
      </c>
      <c r="G43" s="15" t="n">
        <v>0</v>
      </c>
      <c r="H43" s="15" t="n">
        <v>0</v>
      </c>
      <c r="I43" s="15" t="n">
        <v>0</v>
      </c>
      <c r="J43" s="15" t="n">
        <v>0</v>
      </c>
      <c r="K43" s="15" t="n">
        <f aca="false">E43+F43+G43+H43+I43+J43</f>
        <v>0</v>
      </c>
      <c r="M43" s="4" t="n">
        <f aca="false">E43+E44+E45+E46</f>
        <v>3767868.92</v>
      </c>
      <c r="N43" s="4" t="n">
        <f aca="false">F43+F44+F45+F46</f>
        <v>3611658.44</v>
      </c>
      <c r="O43" s="4" t="n">
        <f aca="false">G43+G44+G45+G46</f>
        <v>3613557.59</v>
      </c>
      <c r="P43" s="4" t="n">
        <f aca="false">H43+H44+H45+H46</f>
        <v>3491276.474</v>
      </c>
      <c r="Q43" s="4" t="n">
        <f aca="false">I43+I44+I45+I46</f>
        <v>3611687.9</v>
      </c>
      <c r="R43" s="4" t="n">
        <f aca="false">J43+J44+J45+J46</f>
        <v>3776497.384</v>
      </c>
      <c r="S43" s="4" t="n">
        <f aca="false">K43+K44+K45+K46</f>
        <v>21872546.708</v>
      </c>
      <c r="T43" s="18" t="n">
        <f aca="false">E53+E58+E63+E68+E73+E78+E83+E88+E93+E98</f>
        <v>0</v>
      </c>
      <c r="U43" s="1" t="n">
        <f aca="false">E43-T43</f>
        <v>0</v>
      </c>
      <c r="V43" s="1" t="n">
        <f aca="false">E42-M43</f>
        <v>0</v>
      </c>
      <c r="W43" s="18" t="n">
        <f aca="false">F53+F58+F63+F68+F73+F78+F83+F88+F93+F98</f>
        <v>0</v>
      </c>
      <c r="X43" s="1" t="n">
        <f aca="false">F43-W43</f>
        <v>0</v>
      </c>
      <c r="Y43" s="1" t="n">
        <f aca="false">F42-N43</f>
        <v>0</v>
      </c>
      <c r="Z43" s="18" t="n">
        <f aca="false">G53+G58+G63+G68+G73+G78+G83+G88+G93+G98</f>
        <v>0</v>
      </c>
      <c r="AA43" s="1" t="n">
        <f aca="false">G43-Z43</f>
        <v>0</v>
      </c>
      <c r="AB43" s="1" t="n">
        <f aca="false">G42-O43</f>
        <v>0</v>
      </c>
      <c r="AC43" s="18" t="n">
        <f aca="false">H53+H58+H63+H68+H73+H78+H83+H88+H93+H98</f>
        <v>0</v>
      </c>
      <c r="AD43" s="1" t="n">
        <f aca="false">H43-AC43</f>
        <v>0</v>
      </c>
      <c r="AE43" s="1" t="n">
        <f aca="false">H42-P43</f>
        <v>0</v>
      </c>
      <c r="AF43" s="18" t="n">
        <f aca="false">I53+I58+I63+I68+I73+I78+I83+I88+I93+I98</f>
        <v>0</v>
      </c>
      <c r="AG43" s="1" t="n">
        <f aca="false">I43-AF43</f>
        <v>0</v>
      </c>
      <c r="AH43" s="1" t="n">
        <f aca="false">I42-Q43</f>
        <v>0</v>
      </c>
      <c r="AI43" s="18" t="n">
        <f aca="false">J53+J58+J63+J68+J73+J78+J83+J88+J93+J98</f>
        <v>0</v>
      </c>
      <c r="AJ43" s="1" t="n">
        <f aca="false">J43-AI43</f>
        <v>0</v>
      </c>
      <c r="AK43" s="1" t="n">
        <f aca="false">J42-R43</f>
        <v>0</v>
      </c>
      <c r="AL43" s="18" t="n">
        <f aca="false">K53+K58+K63+K68+K73+K78+K83+K88+K93+K98</f>
        <v>0</v>
      </c>
      <c r="AM43" s="1" t="n">
        <f aca="false">K43-AL43</f>
        <v>0</v>
      </c>
      <c r="AN43" s="1" t="n">
        <f aca="false">K42-S43</f>
        <v>0</v>
      </c>
      <c r="AQ43" s="1" t="b">
        <f aca="false">E43=E48</f>
        <v>1</v>
      </c>
    </row>
    <row r="44" customFormat="false" ht="25.5" hidden="false" customHeight="false" outlineLevel="0" collapsed="false">
      <c r="A44" s="21"/>
      <c r="B44" s="16"/>
      <c r="C44" s="17"/>
      <c r="D44" s="14" t="s">
        <v>29</v>
      </c>
      <c r="E44" s="15" t="n">
        <v>2682147.6</v>
      </c>
      <c r="F44" s="15" t="n">
        <v>2561373.44</v>
      </c>
      <c r="G44" s="15" t="n">
        <v>2563138.15</v>
      </c>
      <c r="H44" s="15" t="n">
        <v>2563138.15</v>
      </c>
      <c r="I44" s="15" t="n">
        <v>2563138.15</v>
      </c>
      <c r="J44" s="15" t="n">
        <v>2563138.15</v>
      </c>
      <c r="K44" s="15" t="n">
        <f aca="false">E44+F44+G44+H44+I44+J44</f>
        <v>15496073.64</v>
      </c>
      <c r="T44" s="18" t="n">
        <f aca="false">E54+E59+E64+E69+E74+E79+E84+E89+E94+E99</f>
        <v>2682147.6</v>
      </c>
      <c r="U44" s="1" t="n">
        <f aca="false">E44-T44</f>
        <v>0</v>
      </c>
      <c r="W44" s="18" t="n">
        <f aca="false">F54+F59+F64+F69+F74+F79+F84+F89+F94+F99</f>
        <v>2561373.44</v>
      </c>
      <c r="X44" s="1" t="n">
        <f aca="false">F44-W44</f>
        <v>0</v>
      </c>
      <c r="Z44" s="18" t="n">
        <f aca="false">G54+G59+G64+G69+G74+G79+G84+G89+G94+G99</f>
        <v>2563138.15</v>
      </c>
      <c r="AA44" s="1" t="n">
        <f aca="false">G44-Z44</f>
        <v>0</v>
      </c>
      <c r="AC44" s="18" t="n">
        <f aca="false">H54+H59+H64+H69+H74+H79+H84+H89+H94+H99</f>
        <v>2563138.15</v>
      </c>
      <c r="AD44" s="1" t="n">
        <f aca="false">H44-AC44</f>
        <v>0</v>
      </c>
      <c r="AF44" s="18" t="n">
        <f aca="false">I54+I59+I64+I69+I74+I79+I84+I89+I94+I99</f>
        <v>2563138.15</v>
      </c>
      <c r="AG44" s="1" t="n">
        <f aca="false">I44-AF44</f>
        <v>0</v>
      </c>
      <c r="AI44" s="18" t="n">
        <f aca="false">J54+J59+J64+J69+J74+J79+J84+J89+J94+J99</f>
        <v>2563138.15</v>
      </c>
      <c r="AJ44" s="1" t="n">
        <f aca="false">J44-AI44</f>
        <v>0</v>
      </c>
      <c r="AL44" s="18" t="n">
        <f aca="false">K54+K59+K64+K69+K74+K79+K84+K89+K94+K99</f>
        <v>15496073.64</v>
      </c>
      <c r="AM44" s="1" t="n">
        <f aca="false">K44-AL44</f>
        <v>0</v>
      </c>
      <c r="AQ44" s="1" t="b">
        <f aca="false">E44=E49</f>
        <v>1</v>
      </c>
    </row>
    <row r="45" customFormat="false" ht="25.5" hidden="false" customHeight="false" outlineLevel="0" collapsed="false">
      <c r="A45" s="21"/>
      <c r="B45" s="16"/>
      <c r="C45" s="17"/>
      <c r="D45" s="14" t="s">
        <v>30</v>
      </c>
      <c r="E45" s="15" t="n">
        <f aca="false">1085721.32</f>
        <v>1085721.32</v>
      </c>
      <c r="F45" s="15" t="n">
        <v>1050285</v>
      </c>
      <c r="G45" s="15" t="n">
        <v>1050419.44</v>
      </c>
      <c r="H45" s="15" t="n">
        <f aca="false">928138.31+0.004+0.01</f>
        <v>928138.324</v>
      </c>
      <c r="I45" s="15" t="n">
        <v>1048549.75</v>
      </c>
      <c r="J45" s="15" t="n">
        <f aca="false">1213359.23+0.004-0</f>
        <v>1213359.234</v>
      </c>
      <c r="K45" s="15" t="n">
        <f aca="false">E45+F45+G45+H45+I45+J45</f>
        <v>6376473.068</v>
      </c>
      <c r="T45" s="18" t="n">
        <f aca="false">E55+E60+E65+E70+E75+E80+E85+E90+E95+E100</f>
        <v>1085721.32</v>
      </c>
      <c r="U45" s="1" t="n">
        <f aca="false">E45-T45</f>
        <v>0</v>
      </c>
      <c r="W45" s="18" t="n">
        <f aca="false">F55+F60+F65+F70+F75+F80+F85+F90+F95+F100</f>
        <v>1050285</v>
      </c>
      <c r="X45" s="1" t="n">
        <f aca="false">F45-W45</f>
        <v>0</v>
      </c>
      <c r="Z45" s="18" t="n">
        <f aca="false">G55+G60+G65+G70+G75+G80+G85+G90+G95+G100</f>
        <v>1050419.44</v>
      </c>
      <c r="AA45" s="1" t="n">
        <f aca="false">G45-Z45</f>
        <v>0</v>
      </c>
      <c r="AC45" s="18" t="n">
        <f aca="false">H55+H60+H65+H70+H75+H80+H85+H90+H95+H100</f>
        <v>928138.324</v>
      </c>
      <c r="AD45" s="1" t="n">
        <f aca="false">H45-AC45</f>
        <v>0</v>
      </c>
      <c r="AF45" s="18" t="n">
        <f aca="false">I55+I60+I65+I70+I75+I80+I85+I90+I95+I100</f>
        <v>1048549.75</v>
      </c>
      <c r="AG45" s="1" t="n">
        <f aca="false">I45-AF45</f>
        <v>0</v>
      </c>
      <c r="AI45" s="18" t="n">
        <f aca="false">J55+J60+J65+J70+J75+J80+J85+J90+J95+J100</f>
        <v>1213359.244</v>
      </c>
      <c r="AJ45" s="1" t="n">
        <f aca="false">J45-AI45</f>
        <v>-0.0100000000093132</v>
      </c>
      <c r="AL45" s="18" t="n">
        <f aca="false">K55+K60+K65+K70+K75+K80+K85+K90+K95+K100</f>
        <v>6376473.078</v>
      </c>
      <c r="AM45" s="1" t="n">
        <f aca="false">K45-AL45</f>
        <v>-0.00999999977648258</v>
      </c>
      <c r="AQ45" s="1" t="b">
        <f aca="false">E45=E50</f>
        <v>1</v>
      </c>
    </row>
    <row r="46" customFormat="false" ht="12.75" hidden="false" customHeight="false" outlineLevel="0" collapsed="false">
      <c r="A46" s="21"/>
      <c r="B46" s="16"/>
      <c r="C46" s="17"/>
      <c r="D46" s="14" t="s">
        <v>31</v>
      </c>
      <c r="E46" s="15" t="n">
        <v>0</v>
      </c>
      <c r="F46" s="15" t="n">
        <v>0</v>
      </c>
      <c r="G46" s="15" t="n">
        <v>0</v>
      </c>
      <c r="H46" s="15" t="n">
        <v>0</v>
      </c>
      <c r="I46" s="15" t="n">
        <v>0</v>
      </c>
      <c r="J46" s="15" t="n">
        <v>0</v>
      </c>
      <c r="K46" s="15" t="n">
        <f aca="false">E46+F46+G46+H46+I46+J46</f>
        <v>0</v>
      </c>
      <c r="W46" s="5"/>
      <c r="Z46" s="5"/>
      <c r="AC46" s="5"/>
      <c r="AF46" s="5"/>
      <c r="AI46" s="5"/>
      <c r="AL46" s="5"/>
      <c r="AQ46" s="1" t="b">
        <f aca="false">E46=E51</f>
        <v>1</v>
      </c>
    </row>
    <row r="47" customFormat="false" ht="63.75" hidden="false" customHeight="false" outlineLevel="0" collapsed="false">
      <c r="A47" s="21"/>
      <c r="B47" s="16"/>
      <c r="C47" s="13" t="s">
        <v>34</v>
      </c>
      <c r="D47" s="14" t="s">
        <v>14</v>
      </c>
      <c r="E47" s="15" t="n">
        <f aca="false">3767868.92</f>
        <v>3767868.92</v>
      </c>
      <c r="F47" s="15" t="n">
        <v>3611658.44</v>
      </c>
      <c r="G47" s="15" t="n">
        <v>3613557.59</v>
      </c>
      <c r="H47" s="15" t="n">
        <f aca="false">3491276.46+0.004</f>
        <v>3491276.464</v>
      </c>
      <c r="I47" s="15" t="n">
        <v>3611687.9</v>
      </c>
      <c r="J47" s="15" t="n">
        <f aca="false">3776497.38+0.004</f>
        <v>3776497.384</v>
      </c>
      <c r="K47" s="15" t="n">
        <f aca="false">E47+F47+G47+H47+I47+J47</f>
        <v>21872546.698</v>
      </c>
      <c r="W47" s="5"/>
      <c r="Z47" s="5"/>
      <c r="AC47" s="5"/>
      <c r="AF47" s="5"/>
      <c r="AI47" s="5"/>
      <c r="AL47" s="5"/>
    </row>
    <row r="48" customFormat="false" ht="25.5" hidden="false" customHeight="false" outlineLevel="0" collapsed="false">
      <c r="A48" s="21"/>
      <c r="B48" s="16"/>
      <c r="C48" s="17"/>
      <c r="D48" s="14" t="s">
        <v>28</v>
      </c>
      <c r="E48" s="15" t="n">
        <v>0</v>
      </c>
      <c r="F48" s="15" t="n">
        <v>0</v>
      </c>
      <c r="G48" s="15" t="n">
        <v>0</v>
      </c>
      <c r="H48" s="15" t="n">
        <v>0</v>
      </c>
      <c r="I48" s="15" t="n">
        <v>0</v>
      </c>
      <c r="J48" s="15" t="n">
        <v>0</v>
      </c>
      <c r="K48" s="15" t="n">
        <f aca="false">E48+F48+G48+H48+I48+J48</f>
        <v>0</v>
      </c>
      <c r="W48" s="5"/>
      <c r="Z48" s="5"/>
      <c r="AC48" s="5"/>
      <c r="AF48" s="5"/>
      <c r="AI48" s="5"/>
      <c r="AL48" s="5"/>
    </row>
    <row r="49" customFormat="false" ht="25.5" hidden="false" customHeight="false" outlineLevel="0" collapsed="false">
      <c r="A49" s="21"/>
      <c r="B49" s="16"/>
      <c r="C49" s="17"/>
      <c r="D49" s="14" t="s">
        <v>29</v>
      </c>
      <c r="E49" s="15" t="n">
        <v>2682147.6</v>
      </c>
      <c r="F49" s="15" t="n">
        <v>2561373.44</v>
      </c>
      <c r="G49" s="15" t="n">
        <v>2563138.15</v>
      </c>
      <c r="H49" s="15" t="n">
        <f aca="false">H54+H59+H64+H69+H74+H79+H84+H89+H94+H99</f>
        <v>2563138.15</v>
      </c>
      <c r="I49" s="15" t="n">
        <f aca="false">I54+I59+I64+I69+I74+I79+I84+I89+I94+I99</f>
        <v>2563138.15</v>
      </c>
      <c r="J49" s="15" t="n">
        <f aca="false">J54+J59+J64+J69+J74+J79+J84+J89+J94+J99</f>
        <v>2563138.15</v>
      </c>
      <c r="K49" s="15" t="n">
        <f aca="false">E49+F49+G49+H49+I49+J49</f>
        <v>15496073.64</v>
      </c>
      <c r="W49" s="5"/>
      <c r="Z49" s="5"/>
      <c r="AC49" s="5"/>
      <c r="AF49" s="5"/>
      <c r="AI49" s="5"/>
      <c r="AL49" s="5"/>
    </row>
    <row r="50" customFormat="false" ht="25.5" hidden="false" customHeight="false" outlineLevel="0" collapsed="false">
      <c r="A50" s="21"/>
      <c r="B50" s="16"/>
      <c r="C50" s="17"/>
      <c r="D50" s="14" t="s">
        <v>30</v>
      </c>
      <c r="E50" s="15" t="n">
        <f aca="false">1085721.32</f>
        <v>1085721.32</v>
      </c>
      <c r="F50" s="15" t="n">
        <v>1050285</v>
      </c>
      <c r="G50" s="15" t="n">
        <v>1050419.44</v>
      </c>
      <c r="H50" s="15" t="n">
        <f aca="false">H55+H60+H65+H70+H75+H80+H85+H90+H95+H100</f>
        <v>928138.324</v>
      </c>
      <c r="I50" s="15" t="n">
        <f aca="false">I55+I60+I65+I70+I75+I80+I85+I90+I95+I100</f>
        <v>1048549.75</v>
      </c>
      <c r="J50" s="15" t="n">
        <f aca="false">J55+J60+J65+J70+J75+J80+J85+J90+J95+J100</f>
        <v>1213359.244</v>
      </c>
      <c r="K50" s="15" t="n">
        <f aca="false">E50+F50+G50+H50+I50+J50</f>
        <v>6376473.078</v>
      </c>
      <c r="W50" s="5"/>
      <c r="Z50" s="5"/>
      <c r="AC50" s="5"/>
      <c r="AF50" s="5"/>
      <c r="AI50" s="5"/>
      <c r="AL50" s="5"/>
    </row>
    <row r="51" customFormat="false" ht="12.75" hidden="false" customHeight="false" outlineLevel="0" collapsed="false">
      <c r="A51" s="21"/>
      <c r="B51" s="16"/>
      <c r="C51" s="17"/>
      <c r="D51" s="14" t="s">
        <v>31</v>
      </c>
      <c r="E51" s="15" t="n">
        <v>0</v>
      </c>
      <c r="F51" s="15" t="n">
        <v>0</v>
      </c>
      <c r="G51" s="15" t="n">
        <v>0</v>
      </c>
      <c r="H51" s="15" t="n">
        <v>0</v>
      </c>
      <c r="I51" s="15" t="n">
        <v>0</v>
      </c>
      <c r="J51" s="15" t="n">
        <v>0</v>
      </c>
      <c r="K51" s="15" t="n">
        <f aca="false">E51+F51+G51+H51+I51+J51</f>
        <v>0</v>
      </c>
      <c r="W51" s="5"/>
      <c r="Z51" s="5"/>
      <c r="AC51" s="5"/>
      <c r="AF51" s="5"/>
      <c r="AI51" s="5"/>
      <c r="AL51" s="5"/>
    </row>
    <row r="52" customFormat="false" ht="63.75" hidden="false" customHeight="false" outlineLevel="0" collapsed="false">
      <c r="A52" s="11" t="s">
        <v>43</v>
      </c>
      <c r="B52" s="12" t="s">
        <v>44</v>
      </c>
      <c r="C52" s="13" t="s">
        <v>34</v>
      </c>
      <c r="D52" s="14" t="s">
        <v>14</v>
      </c>
      <c r="E52" s="15" t="n">
        <f aca="false">706079.95-0.01</f>
        <v>706079.94</v>
      </c>
      <c r="F52" s="15" t="n">
        <v>675132.69</v>
      </c>
      <c r="G52" s="15" t="n">
        <v>675132.69</v>
      </c>
      <c r="H52" s="15" t="n">
        <f aca="false">H53+H54+H55+H56</f>
        <v>696590.244</v>
      </c>
      <c r="I52" s="15" t="n">
        <f aca="false">I53+I54+I55+I56</f>
        <v>817001.67</v>
      </c>
      <c r="J52" s="15" t="n">
        <f aca="false">J53+J54+J55+J56</f>
        <v>981811.164</v>
      </c>
      <c r="K52" s="15" t="n">
        <f aca="false">E52+F52+G52+H52+I52+J52</f>
        <v>4551748.398</v>
      </c>
      <c r="M52" s="4" t="n">
        <f aca="false">M53-E52</f>
        <v>0</v>
      </c>
      <c r="N52" s="4" t="n">
        <f aca="false">N53-F52</f>
        <v>0</v>
      </c>
      <c r="O52" s="4" t="n">
        <f aca="false">O53-G52</f>
        <v>0</v>
      </c>
      <c r="P52" s="4" t="n">
        <f aca="false">P53-H52</f>
        <v>0</v>
      </c>
      <c r="Q52" s="4" t="n">
        <f aca="false">Q53-I52</f>
        <v>0</v>
      </c>
      <c r="R52" s="4" t="n">
        <f aca="false">R53-J52</f>
        <v>0</v>
      </c>
      <c r="S52" s="4" t="n">
        <f aca="false">S53-K52</f>
        <v>0</v>
      </c>
      <c r="W52" s="5"/>
      <c r="Z52" s="5"/>
      <c r="AC52" s="5"/>
      <c r="AF52" s="5"/>
      <c r="AI52" s="5"/>
      <c r="AL52" s="5"/>
    </row>
    <row r="53" customFormat="false" ht="25.5" hidden="false" customHeight="false" outlineLevel="0" collapsed="false">
      <c r="A53" s="21"/>
      <c r="B53" s="16"/>
      <c r="C53" s="17"/>
      <c r="D53" s="14" t="s">
        <v>28</v>
      </c>
      <c r="E53" s="15" t="n">
        <v>0</v>
      </c>
      <c r="F53" s="15" t="n">
        <v>0</v>
      </c>
      <c r="G53" s="15" t="n">
        <v>0</v>
      </c>
      <c r="H53" s="15" t="n">
        <v>0</v>
      </c>
      <c r="I53" s="15" t="n">
        <v>0</v>
      </c>
      <c r="J53" s="15" t="n">
        <v>0</v>
      </c>
      <c r="K53" s="15" t="n">
        <f aca="false">E53+F53+G53+H53+I53+J53</f>
        <v>0</v>
      </c>
      <c r="M53" s="4" t="n">
        <f aca="false">E53+E54+E55+E56</f>
        <v>706079.94</v>
      </c>
      <c r="N53" s="4" t="n">
        <f aca="false">F53+F54+F55+F56</f>
        <v>675132.69</v>
      </c>
      <c r="O53" s="4" t="n">
        <f aca="false">G53+G54+G55+G56</f>
        <v>675132.69</v>
      </c>
      <c r="P53" s="4" t="n">
        <f aca="false">H53+H54+H55+H56</f>
        <v>696590.244</v>
      </c>
      <c r="Q53" s="4" t="n">
        <f aca="false">I53+I54+I55+I56</f>
        <v>817001.67</v>
      </c>
      <c r="R53" s="4" t="n">
        <f aca="false">J53+J54+J55+J56</f>
        <v>981811.164</v>
      </c>
      <c r="S53" s="4" t="n">
        <f aca="false">K53+K54+K55+K56</f>
        <v>4551748.398</v>
      </c>
      <c r="V53" s="1" t="n">
        <f aca="false">E52-M53</f>
        <v>0</v>
      </c>
      <c r="W53" s="5"/>
      <c r="Y53" s="1" t="n">
        <f aca="false">F52-N53</f>
        <v>0</v>
      </c>
      <c r="Z53" s="5"/>
      <c r="AB53" s="1" t="n">
        <f aca="false">G52-O53</f>
        <v>0</v>
      </c>
      <c r="AC53" s="5"/>
      <c r="AE53" s="1" t="n">
        <f aca="false">H52-P53</f>
        <v>0</v>
      </c>
      <c r="AF53" s="5"/>
      <c r="AH53" s="1" t="n">
        <f aca="false">I52-Q53</f>
        <v>0</v>
      </c>
      <c r="AI53" s="5"/>
      <c r="AK53" s="1" t="n">
        <f aca="false">J52-R53</f>
        <v>0</v>
      </c>
      <c r="AL53" s="5"/>
      <c r="AN53" s="1" t="n">
        <f aca="false">K52-S53</f>
        <v>0</v>
      </c>
    </row>
    <row r="54" customFormat="false" ht="25.5" hidden="false" customHeight="false" outlineLevel="0" collapsed="false">
      <c r="A54" s="21"/>
      <c r="B54" s="16"/>
      <c r="C54" s="17"/>
      <c r="D54" s="14" t="s">
        <v>29</v>
      </c>
      <c r="E54" s="15" t="n">
        <v>0</v>
      </c>
      <c r="F54" s="15" t="n">
        <v>0</v>
      </c>
      <c r="G54" s="15" t="n">
        <v>0</v>
      </c>
      <c r="H54" s="15" t="n">
        <v>0</v>
      </c>
      <c r="I54" s="15" t="n">
        <v>0</v>
      </c>
      <c r="J54" s="15" t="n">
        <v>0</v>
      </c>
      <c r="K54" s="15" t="n">
        <f aca="false">E54+F54+G54+H54+I54+J54</f>
        <v>0</v>
      </c>
      <c r="W54" s="5"/>
      <c r="Z54" s="5"/>
      <c r="AC54" s="5"/>
      <c r="AF54" s="5"/>
      <c r="AI54" s="5"/>
      <c r="AL54" s="5"/>
    </row>
    <row r="55" customFormat="false" ht="25.5" hidden="false" customHeight="false" outlineLevel="0" collapsed="false">
      <c r="A55" s="21"/>
      <c r="B55" s="16"/>
      <c r="C55" s="17"/>
      <c r="D55" s="14" t="s">
        <v>30</v>
      </c>
      <c r="E55" s="15" t="n">
        <f aca="false">706079.95-0.01</f>
        <v>706079.94</v>
      </c>
      <c r="F55" s="15" t="n">
        <v>675132.69</v>
      </c>
      <c r="G55" s="15" t="n">
        <v>675132.69</v>
      </c>
      <c r="H55" s="15" t="n">
        <f aca="false">696590.23+0.004+0.01</f>
        <v>696590.244</v>
      </c>
      <c r="I55" s="15" t="n">
        <v>817001.67</v>
      </c>
      <c r="J55" s="15" t="n">
        <f aca="false">981811.15+0.004+0.01</f>
        <v>981811.164</v>
      </c>
      <c r="K55" s="15" t="n">
        <f aca="false">E55+F55+G55+H55+I55+J55</f>
        <v>4551748.398</v>
      </c>
      <c r="W55" s="5"/>
      <c r="Z55" s="5"/>
      <c r="AC55" s="5"/>
      <c r="AF55" s="5"/>
      <c r="AI55" s="5"/>
      <c r="AL55" s="5"/>
    </row>
    <row r="56" customFormat="false" ht="12.75" hidden="false" customHeight="false" outlineLevel="0" collapsed="false">
      <c r="A56" s="21"/>
      <c r="B56" s="16"/>
      <c r="C56" s="17"/>
      <c r="D56" s="14" t="s">
        <v>31</v>
      </c>
      <c r="E56" s="15" t="n">
        <v>0</v>
      </c>
      <c r="F56" s="15" t="n">
        <v>0</v>
      </c>
      <c r="G56" s="15" t="n">
        <v>0</v>
      </c>
      <c r="H56" s="15" t="n">
        <v>0</v>
      </c>
      <c r="I56" s="15" t="n">
        <v>0</v>
      </c>
      <c r="J56" s="15" t="n">
        <v>0</v>
      </c>
      <c r="K56" s="15" t="n">
        <f aca="false">E56+F56+G56+H56+I56+J56</f>
        <v>0</v>
      </c>
      <c r="W56" s="5"/>
      <c r="Z56" s="5"/>
      <c r="AC56" s="5"/>
      <c r="AF56" s="5"/>
      <c r="AI56" s="5"/>
      <c r="AL56" s="5"/>
    </row>
    <row r="57" customFormat="false" ht="63.75" hidden="false" customHeight="false" outlineLevel="0" collapsed="false">
      <c r="A57" s="11" t="s">
        <v>45</v>
      </c>
      <c r="B57" s="12" t="s">
        <v>46</v>
      </c>
      <c r="C57" s="13" t="s">
        <v>34</v>
      </c>
      <c r="D57" s="14" t="s">
        <v>14</v>
      </c>
      <c r="E57" s="15" t="n">
        <v>51499.5</v>
      </c>
      <c r="F57" s="15" t="n">
        <v>51460.96</v>
      </c>
      <c r="G57" s="15" t="n">
        <v>51460.96</v>
      </c>
      <c r="H57" s="15" t="n">
        <v>47628.4</v>
      </c>
      <c r="I57" s="15" t="n">
        <v>47628.4</v>
      </c>
      <c r="J57" s="15" t="n">
        <v>47628.4</v>
      </c>
      <c r="K57" s="15" t="n">
        <f aca="false">E57+F57+G57+H57+I57+J57</f>
        <v>297306.62</v>
      </c>
      <c r="M57" s="4" t="n">
        <f aca="false">M58-E57</f>
        <v>0</v>
      </c>
      <c r="N57" s="4" t="n">
        <f aca="false">N58-F57</f>
        <v>0</v>
      </c>
      <c r="O57" s="4" t="n">
        <f aca="false">O58-G57</f>
        <v>0</v>
      </c>
      <c r="P57" s="4" t="n">
        <f aca="false">P58-H57</f>
        <v>0</v>
      </c>
      <c r="Q57" s="4" t="n">
        <f aca="false">Q58-I57</f>
        <v>0</v>
      </c>
      <c r="R57" s="4" t="n">
        <f aca="false">R58-J57</f>
        <v>0</v>
      </c>
      <c r="S57" s="4" t="n">
        <f aca="false">S58-K57</f>
        <v>0</v>
      </c>
      <c r="W57" s="5"/>
      <c r="Z57" s="5"/>
      <c r="AC57" s="5"/>
      <c r="AF57" s="5"/>
      <c r="AI57" s="5"/>
      <c r="AL57" s="5"/>
    </row>
    <row r="58" customFormat="false" ht="25.5" hidden="false" customHeight="false" outlineLevel="0" collapsed="false">
      <c r="A58" s="21"/>
      <c r="B58" s="16"/>
      <c r="C58" s="17"/>
      <c r="D58" s="14" t="s">
        <v>28</v>
      </c>
      <c r="E58" s="15" t="n">
        <v>0</v>
      </c>
      <c r="F58" s="15" t="n">
        <v>0</v>
      </c>
      <c r="G58" s="15" t="n">
        <v>0</v>
      </c>
      <c r="H58" s="15" t="n">
        <v>0</v>
      </c>
      <c r="I58" s="15" t="n">
        <v>0</v>
      </c>
      <c r="J58" s="15" t="n">
        <v>0</v>
      </c>
      <c r="K58" s="15" t="n">
        <f aca="false">E58+F58+G58+H58+I58+J58</f>
        <v>0</v>
      </c>
      <c r="M58" s="4" t="n">
        <f aca="false">E58+E59+E60+E61</f>
        <v>51499.5</v>
      </c>
      <c r="N58" s="4" t="n">
        <f aca="false">F58+F59+F60+F61</f>
        <v>51460.96</v>
      </c>
      <c r="O58" s="4" t="n">
        <f aca="false">G58+G59+G60+G61</f>
        <v>51460.96</v>
      </c>
      <c r="P58" s="4" t="n">
        <f aca="false">H58+H59+H60+H61</f>
        <v>47628.4</v>
      </c>
      <c r="Q58" s="4" t="n">
        <f aca="false">I58+I59+I60+I61</f>
        <v>47628.4</v>
      </c>
      <c r="R58" s="4" t="n">
        <f aca="false">J58+J59+J60+J61</f>
        <v>47628.4</v>
      </c>
      <c r="S58" s="4" t="n">
        <f aca="false">K58+K59+K60+K61</f>
        <v>297306.62</v>
      </c>
      <c r="V58" s="1" t="n">
        <f aca="false">E57-M58</f>
        <v>0</v>
      </c>
      <c r="W58" s="5"/>
      <c r="Y58" s="1" t="n">
        <f aca="false">F57-N58</f>
        <v>0</v>
      </c>
      <c r="Z58" s="5"/>
      <c r="AB58" s="1" t="n">
        <f aca="false">G57-O58</f>
        <v>0</v>
      </c>
      <c r="AC58" s="5"/>
      <c r="AE58" s="1" t="n">
        <f aca="false">H57-P58</f>
        <v>0</v>
      </c>
      <c r="AF58" s="5"/>
      <c r="AH58" s="1" t="n">
        <f aca="false">I57-Q58</f>
        <v>0</v>
      </c>
      <c r="AI58" s="5"/>
      <c r="AK58" s="1" t="n">
        <f aca="false">J57-R58</f>
        <v>0</v>
      </c>
      <c r="AL58" s="5"/>
      <c r="AN58" s="1" t="n">
        <f aca="false">K57-S58</f>
        <v>0</v>
      </c>
    </row>
    <row r="59" customFormat="false" ht="25.5" hidden="false" customHeight="false" outlineLevel="0" collapsed="false">
      <c r="A59" s="21"/>
      <c r="B59" s="16"/>
      <c r="C59" s="17"/>
      <c r="D59" s="14" t="s">
        <v>29</v>
      </c>
      <c r="E59" s="15" t="n">
        <v>0</v>
      </c>
      <c r="F59" s="15" t="n">
        <v>0</v>
      </c>
      <c r="G59" s="15" t="n">
        <v>0</v>
      </c>
      <c r="H59" s="15" t="n">
        <v>0</v>
      </c>
      <c r="I59" s="15" t="n">
        <v>0</v>
      </c>
      <c r="J59" s="15" t="n">
        <v>0</v>
      </c>
      <c r="K59" s="15" t="n">
        <f aca="false">E59+F59+G59+H59+I59+J59</f>
        <v>0</v>
      </c>
      <c r="W59" s="5"/>
      <c r="Z59" s="5"/>
      <c r="AC59" s="5"/>
      <c r="AF59" s="5"/>
      <c r="AI59" s="5"/>
      <c r="AL59" s="5"/>
    </row>
    <row r="60" customFormat="false" ht="25.5" hidden="false" customHeight="false" outlineLevel="0" collapsed="false">
      <c r="A60" s="21"/>
      <c r="B60" s="16"/>
      <c r="C60" s="17"/>
      <c r="D60" s="14" t="s">
        <v>30</v>
      </c>
      <c r="E60" s="15" t="n">
        <v>51499.5</v>
      </c>
      <c r="F60" s="15" t="n">
        <v>51460.96</v>
      </c>
      <c r="G60" s="15" t="n">
        <v>51460.96</v>
      </c>
      <c r="H60" s="15" t="n">
        <v>47628.4</v>
      </c>
      <c r="I60" s="15" t="n">
        <v>47628.4</v>
      </c>
      <c r="J60" s="15" t="n">
        <v>47628.4</v>
      </c>
      <c r="K60" s="15" t="n">
        <f aca="false">E60+F60+G60+H60+I60+J60</f>
        <v>297306.62</v>
      </c>
      <c r="W60" s="5"/>
      <c r="Z60" s="5"/>
      <c r="AC60" s="5"/>
      <c r="AF60" s="5"/>
      <c r="AI60" s="5"/>
      <c r="AL60" s="5"/>
    </row>
    <row r="61" customFormat="false" ht="12.75" hidden="false" customHeight="false" outlineLevel="0" collapsed="false">
      <c r="A61" s="21"/>
      <c r="B61" s="16"/>
      <c r="C61" s="17"/>
      <c r="D61" s="14" t="s">
        <v>31</v>
      </c>
      <c r="E61" s="15" t="n">
        <v>0</v>
      </c>
      <c r="F61" s="15" t="n">
        <v>0</v>
      </c>
      <c r="G61" s="15" t="n">
        <v>0</v>
      </c>
      <c r="H61" s="15" t="n">
        <v>0</v>
      </c>
      <c r="I61" s="15" t="n">
        <v>0</v>
      </c>
      <c r="J61" s="15" t="n">
        <v>0</v>
      </c>
      <c r="K61" s="15" t="n">
        <f aca="false">E61+F61+G61+H61+I61+J61</f>
        <v>0</v>
      </c>
      <c r="W61" s="5"/>
      <c r="Z61" s="5"/>
      <c r="AC61" s="5"/>
      <c r="AF61" s="5"/>
      <c r="AI61" s="5"/>
      <c r="AL61" s="5"/>
    </row>
    <row r="62" customFormat="false" ht="76.5" hidden="false" customHeight="false" outlineLevel="0" collapsed="false">
      <c r="A62" s="11" t="s">
        <v>47</v>
      </c>
      <c r="B62" s="12" t="s">
        <v>48</v>
      </c>
      <c r="C62" s="13" t="s">
        <v>34</v>
      </c>
      <c r="D62" s="14" t="s">
        <v>14</v>
      </c>
      <c r="E62" s="15" t="n">
        <v>2582523.17</v>
      </c>
      <c r="F62" s="15" t="n">
        <v>2437407.16</v>
      </c>
      <c r="G62" s="15" t="n">
        <v>2439169.77</v>
      </c>
      <c r="H62" s="15" t="n">
        <v>2439169.77</v>
      </c>
      <c r="I62" s="15" t="n">
        <v>2439169.77</v>
      </c>
      <c r="J62" s="15" t="n">
        <v>2439169.77</v>
      </c>
      <c r="K62" s="15" t="n">
        <f aca="false">E62+F62+G62+H62+I62+J62</f>
        <v>14776609.41</v>
      </c>
      <c r="M62" s="4" t="n">
        <f aca="false">M63-E62</f>
        <v>0</v>
      </c>
      <c r="N62" s="4" t="n">
        <f aca="false">N63-F62</f>
        <v>0</v>
      </c>
      <c r="O62" s="4" t="n">
        <f aca="false">O63-G62</f>
        <v>0</v>
      </c>
      <c r="P62" s="4" t="n">
        <f aca="false">P63-H62</f>
        <v>0</v>
      </c>
      <c r="Q62" s="4" t="n">
        <f aca="false">Q63-I62</f>
        <v>0</v>
      </c>
      <c r="R62" s="4" t="n">
        <f aca="false">R63-J62</f>
        <v>0</v>
      </c>
      <c r="S62" s="4" t="n">
        <f aca="false">S63-K62</f>
        <v>0</v>
      </c>
      <c r="W62" s="5"/>
      <c r="Z62" s="5"/>
      <c r="AC62" s="5"/>
      <c r="AF62" s="5"/>
      <c r="AI62" s="5"/>
      <c r="AL62" s="5"/>
    </row>
    <row r="63" customFormat="false" ht="25.5" hidden="false" customHeight="false" outlineLevel="0" collapsed="false">
      <c r="A63" s="21"/>
      <c r="B63" s="16"/>
      <c r="C63" s="17"/>
      <c r="D63" s="14" t="s">
        <v>28</v>
      </c>
      <c r="E63" s="15" t="n">
        <v>0</v>
      </c>
      <c r="F63" s="15" t="n">
        <v>0</v>
      </c>
      <c r="G63" s="15" t="n">
        <v>0</v>
      </c>
      <c r="H63" s="15" t="n">
        <v>0</v>
      </c>
      <c r="I63" s="15" t="n">
        <v>0</v>
      </c>
      <c r="J63" s="15" t="n">
        <v>0</v>
      </c>
      <c r="K63" s="15" t="n">
        <f aca="false">E63+F63+G63+H63+I63+J63</f>
        <v>0</v>
      </c>
      <c r="M63" s="4" t="n">
        <f aca="false">E63+E64+E65+E66</f>
        <v>2582523.17</v>
      </c>
      <c r="N63" s="4" t="n">
        <f aca="false">F63+F64+F65+F66</f>
        <v>2437407.16</v>
      </c>
      <c r="O63" s="4" t="n">
        <f aca="false">G63+G64+G65+G66</f>
        <v>2439169.77</v>
      </c>
      <c r="P63" s="4" t="n">
        <f aca="false">H63+H64+H65+H66</f>
        <v>2439169.77</v>
      </c>
      <c r="Q63" s="4" t="n">
        <f aca="false">I63+I64+I65+I66</f>
        <v>2439169.77</v>
      </c>
      <c r="R63" s="4" t="n">
        <f aca="false">J63+J64+J65+J66</f>
        <v>2439169.77</v>
      </c>
      <c r="S63" s="4" t="n">
        <f aca="false">K63+K64+K65+K66</f>
        <v>14776609.41</v>
      </c>
      <c r="V63" s="1" t="n">
        <f aca="false">E62-M63</f>
        <v>0</v>
      </c>
      <c r="W63" s="5"/>
      <c r="Y63" s="1" t="n">
        <f aca="false">F62-N63</f>
        <v>0</v>
      </c>
      <c r="Z63" s="5"/>
      <c r="AB63" s="1" t="n">
        <f aca="false">G62-O63</f>
        <v>0</v>
      </c>
      <c r="AC63" s="5"/>
      <c r="AE63" s="1" t="n">
        <f aca="false">H62-P63</f>
        <v>0</v>
      </c>
      <c r="AF63" s="5"/>
      <c r="AH63" s="1" t="n">
        <f aca="false">I62-Q63</f>
        <v>0</v>
      </c>
      <c r="AI63" s="5"/>
      <c r="AK63" s="1" t="n">
        <f aca="false">J62-R63</f>
        <v>0</v>
      </c>
      <c r="AL63" s="5"/>
      <c r="AN63" s="1" t="n">
        <f aca="false">K62-S63</f>
        <v>0</v>
      </c>
    </row>
    <row r="64" customFormat="false" ht="25.5" hidden="false" customHeight="false" outlineLevel="0" collapsed="false">
      <c r="A64" s="21"/>
      <c r="B64" s="16"/>
      <c r="C64" s="17"/>
      <c r="D64" s="14" t="s">
        <v>29</v>
      </c>
      <c r="E64" s="15" t="n">
        <v>2582523.17</v>
      </c>
      <c r="F64" s="15" t="n">
        <v>2437407.16</v>
      </c>
      <c r="G64" s="15" t="n">
        <v>2439169.77</v>
      </c>
      <c r="H64" s="15" t="n">
        <v>2439169.77</v>
      </c>
      <c r="I64" s="15" t="n">
        <v>2439169.77</v>
      </c>
      <c r="J64" s="15" t="n">
        <v>2439169.77</v>
      </c>
      <c r="K64" s="15" t="n">
        <f aca="false">E64+F64+G64+H64+I64+J64</f>
        <v>14776609.41</v>
      </c>
      <c r="W64" s="5"/>
      <c r="Z64" s="5"/>
      <c r="AC64" s="5"/>
      <c r="AF64" s="5"/>
      <c r="AI64" s="5"/>
      <c r="AL64" s="5"/>
    </row>
    <row r="65" customFormat="false" ht="25.5" hidden="false" customHeight="false" outlineLevel="0" collapsed="false">
      <c r="A65" s="21"/>
      <c r="B65" s="16"/>
      <c r="C65" s="17"/>
      <c r="D65" s="14" t="s">
        <v>30</v>
      </c>
      <c r="E65" s="15" t="n">
        <v>0</v>
      </c>
      <c r="F65" s="15" t="n">
        <v>0</v>
      </c>
      <c r="G65" s="15" t="n">
        <v>0</v>
      </c>
      <c r="H65" s="15" t="n">
        <v>0</v>
      </c>
      <c r="I65" s="15" t="n">
        <v>0</v>
      </c>
      <c r="J65" s="15" t="n">
        <v>0</v>
      </c>
      <c r="K65" s="15" t="n">
        <f aca="false">E65+F65+G65+H65+I65+J65</f>
        <v>0</v>
      </c>
      <c r="W65" s="5"/>
      <c r="Z65" s="5"/>
      <c r="AC65" s="5"/>
      <c r="AF65" s="5"/>
      <c r="AI65" s="5"/>
      <c r="AL65" s="5"/>
    </row>
    <row r="66" customFormat="false" ht="12.75" hidden="false" customHeight="false" outlineLevel="0" collapsed="false">
      <c r="A66" s="21"/>
      <c r="B66" s="16"/>
      <c r="C66" s="17"/>
      <c r="D66" s="14" t="s">
        <v>31</v>
      </c>
      <c r="E66" s="15" t="n">
        <v>0</v>
      </c>
      <c r="F66" s="15" t="n">
        <v>0</v>
      </c>
      <c r="G66" s="15" t="n">
        <v>0</v>
      </c>
      <c r="H66" s="15" t="n">
        <v>0</v>
      </c>
      <c r="I66" s="15" t="n">
        <v>0</v>
      </c>
      <c r="J66" s="15" t="n">
        <v>0</v>
      </c>
      <c r="K66" s="15" t="n">
        <f aca="false">E66+F66+G66+H66+I66+J66</f>
        <v>0</v>
      </c>
      <c r="W66" s="5"/>
      <c r="Z66" s="5"/>
      <c r="AC66" s="5"/>
      <c r="AF66" s="5"/>
      <c r="AI66" s="5"/>
      <c r="AL66" s="5"/>
    </row>
    <row r="67" customFormat="false" ht="63.75" hidden="false" customHeight="false" outlineLevel="0" collapsed="false">
      <c r="A67" s="11" t="s">
        <v>49</v>
      </c>
      <c r="B67" s="12" t="s">
        <v>50</v>
      </c>
      <c r="C67" s="13" t="s">
        <v>34</v>
      </c>
      <c r="D67" s="14" t="s">
        <v>14</v>
      </c>
      <c r="E67" s="15" t="n">
        <f aca="false">1410.5+0.004</f>
        <v>1410.504</v>
      </c>
      <c r="F67" s="15" t="n">
        <v>1412.4</v>
      </c>
      <c r="G67" s="15" t="n">
        <v>1414.5</v>
      </c>
      <c r="H67" s="15" t="n">
        <v>1414.5</v>
      </c>
      <c r="I67" s="15" t="n">
        <v>1414.5</v>
      </c>
      <c r="J67" s="15" t="n">
        <v>1414.5</v>
      </c>
      <c r="K67" s="15" t="n">
        <f aca="false">E67+F67+G67+H67+I67+J67</f>
        <v>8480.904</v>
      </c>
      <c r="M67" s="4" t="n">
        <f aca="false">M68-E67</f>
        <v>0</v>
      </c>
      <c r="N67" s="4" t="n">
        <f aca="false">N68-F67</f>
        <v>0</v>
      </c>
      <c r="O67" s="4" t="n">
        <f aca="false">O68-G67</f>
        <v>0</v>
      </c>
      <c r="P67" s="4" t="n">
        <f aca="false">P68-H67</f>
        <v>0</v>
      </c>
      <c r="Q67" s="4" t="n">
        <f aca="false">Q68-I67</f>
        <v>0</v>
      </c>
      <c r="R67" s="4" t="n">
        <f aca="false">R68-J67</f>
        <v>0</v>
      </c>
      <c r="S67" s="4" t="n">
        <f aca="false">S68-K67</f>
        <v>0</v>
      </c>
      <c r="W67" s="5"/>
      <c r="Z67" s="5"/>
      <c r="AC67" s="5"/>
      <c r="AF67" s="5"/>
      <c r="AI67" s="5"/>
      <c r="AL67" s="5"/>
    </row>
    <row r="68" customFormat="false" ht="25.5" hidden="false" customHeight="false" outlineLevel="0" collapsed="false">
      <c r="A68" s="21"/>
      <c r="B68" s="16"/>
      <c r="C68" s="17"/>
      <c r="D68" s="14" t="s">
        <v>28</v>
      </c>
      <c r="E68" s="15" t="n">
        <v>0</v>
      </c>
      <c r="F68" s="15" t="n">
        <v>0</v>
      </c>
      <c r="G68" s="15" t="n">
        <v>0</v>
      </c>
      <c r="H68" s="15" t="n">
        <v>0</v>
      </c>
      <c r="I68" s="15" t="n">
        <v>0</v>
      </c>
      <c r="J68" s="15" t="n">
        <v>0</v>
      </c>
      <c r="K68" s="15" t="n">
        <f aca="false">E68+F68+G68+H68+I68+J68</f>
        <v>0</v>
      </c>
      <c r="M68" s="4" t="n">
        <f aca="false">E68+E69+E70+E71</f>
        <v>1410.504</v>
      </c>
      <c r="N68" s="4" t="n">
        <f aca="false">F68+F69+F70+F71</f>
        <v>1412.4</v>
      </c>
      <c r="O68" s="4" t="n">
        <f aca="false">G68+G69+G70+G71</f>
        <v>1414.5</v>
      </c>
      <c r="P68" s="4" t="n">
        <f aca="false">H68+H69+H70+H71</f>
        <v>1414.5</v>
      </c>
      <c r="Q68" s="4" t="n">
        <f aca="false">I68+I69+I70+I71</f>
        <v>1414.5</v>
      </c>
      <c r="R68" s="4" t="n">
        <f aca="false">J68+J69+J70+J71</f>
        <v>1414.5</v>
      </c>
      <c r="S68" s="4" t="n">
        <f aca="false">K68+K69+K70+K71</f>
        <v>8480.904</v>
      </c>
      <c r="V68" s="1" t="n">
        <f aca="false">E67-M68</f>
        <v>0</v>
      </c>
      <c r="W68" s="5"/>
      <c r="Y68" s="1" t="n">
        <f aca="false">F67-N68</f>
        <v>0</v>
      </c>
      <c r="Z68" s="5"/>
      <c r="AB68" s="1" t="n">
        <f aca="false">G67-O68</f>
        <v>0</v>
      </c>
      <c r="AC68" s="5"/>
      <c r="AE68" s="1" t="n">
        <f aca="false">H67-P68</f>
        <v>0</v>
      </c>
      <c r="AF68" s="5"/>
      <c r="AH68" s="1" t="n">
        <f aca="false">I67-Q68</f>
        <v>0</v>
      </c>
      <c r="AI68" s="5"/>
      <c r="AK68" s="1" t="n">
        <f aca="false">J67-R68</f>
        <v>0</v>
      </c>
      <c r="AL68" s="5"/>
      <c r="AN68" s="1" t="n">
        <f aca="false">K67-S68</f>
        <v>0</v>
      </c>
    </row>
    <row r="69" customFormat="false" ht="25.5" hidden="false" customHeight="false" outlineLevel="0" collapsed="false">
      <c r="A69" s="21"/>
      <c r="B69" s="16"/>
      <c r="C69" s="17"/>
      <c r="D69" s="14" t="s">
        <v>29</v>
      </c>
      <c r="E69" s="15" t="n">
        <f aca="false">1410.5+0.004</f>
        <v>1410.504</v>
      </c>
      <c r="F69" s="15" t="n">
        <v>1412.4</v>
      </c>
      <c r="G69" s="15" t="n">
        <v>1414.5</v>
      </c>
      <c r="H69" s="15" t="n">
        <v>1414.5</v>
      </c>
      <c r="I69" s="15" t="n">
        <v>1414.5</v>
      </c>
      <c r="J69" s="15" t="n">
        <v>1414.5</v>
      </c>
      <c r="K69" s="15" t="n">
        <f aca="false">E69+F69+G69+H69+I69+J69</f>
        <v>8480.904</v>
      </c>
      <c r="W69" s="5"/>
      <c r="Z69" s="5"/>
      <c r="AC69" s="5"/>
      <c r="AF69" s="5"/>
      <c r="AI69" s="5"/>
      <c r="AL69" s="5"/>
    </row>
    <row r="70" customFormat="false" ht="25.5" hidden="false" customHeight="false" outlineLevel="0" collapsed="false">
      <c r="A70" s="21"/>
      <c r="B70" s="16"/>
      <c r="C70" s="17"/>
      <c r="D70" s="14" t="s">
        <v>30</v>
      </c>
      <c r="E70" s="15" t="n">
        <v>0</v>
      </c>
      <c r="F70" s="15" t="n">
        <v>0</v>
      </c>
      <c r="G70" s="15" t="n">
        <v>0</v>
      </c>
      <c r="H70" s="15" t="n">
        <v>0</v>
      </c>
      <c r="I70" s="15" t="n">
        <v>0</v>
      </c>
      <c r="J70" s="15" t="n">
        <v>0</v>
      </c>
      <c r="K70" s="15" t="n">
        <f aca="false">E70+F70+G70+H70+I70+J70</f>
        <v>0</v>
      </c>
      <c r="W70" s="5"/>
      <c r="Z70" s="5"/>
      <c r="AC70" s="5"/>
      <c r="AF70" s="5"/>
      <c r="AI70" s="5"/>
      <c r="AL70" s="5"/>
    </row>
    <row r="71" customFormat="false" ht="12.75" hidden="false" customHeight="false" outlineLevel="0" collapsed="false">
      <c r="A71" s="21"/>
      <c r="B71" s="16"/>
      <c r="C71" s="17"/>
      <c r="D71" s="14" t="s">
        <v>31</v>
      </c>
      <c r="E71" s="15" t="n">
        <v>0</v>
      </c>
      <c r="F71" s="15" t="n">
        <v>0</v>
      </c>
      <c r="G71" s="15" t="n">
        <v>0</v>
      </c>
      <c r="H71" s="15" t="n">
        <v>0</v>
      </c>
      <c r="I71" s="15" t="n">
        <v>0</v>
      </c>
      <c r="J71" s="15" t="n">
        <v>0</v>
      </c>
      <c r="K71" s="15" t="n">
        <f aca="false">E71+F71+G71+H71+I71+J71</f>
        <v>0</v>
      </c>
      <c r="W71" s="5"/>
      <c r="Z71" s="5"/>
      <c r="AC71" s="5"/>
      <c r="AF71" s="5"/>
      <c r="AI71" s="5"/>
      <c r="AL71" s="5"/>
    </row>
    <row r="72" customFormat="false" ht="114.75" hidden="false" customHeight="false" outlineLevel="0" collapsed="false">
      <c r="A72" s="11" t="s">
        <v>51</v>
      </c>
      <c r="B72" s="12" t="s">
        <v>52</v>
      </c>
      <c r="C72" s="13" t="s">
        <v>34</v>
      </c>
      <c r="D72" s="14" t="s">
        <v>14</v>
      </c>
      <c r="E72" s="15" t="n">
        <f aca="false">80296.84+0.004</f>
        <v>80296.844</v>
      </c>
      <c r="F72" s="15" t="n">
        <v>104636.8</v>
      </c>
      <c r="G72" s="15" t="n">
        <v>104636.8</v>
      </c>
      <c r="H72" s="15" t="n">
        <v>104636.8</v>
      </c>
      <c r="I72" s="15" t="n">
        <v>104636.8</v>
      </c>
      <c r="J72" s="15" t="n">
        <v>104636.8</v>
      </c>
      <c r="K72" s="15" t="n">
        <f aca="false">E72+F72+G72+H72+I72+J72</f>
        <v>603480.844</v>
      </c>
      <c r="M72" s="4" t="n">
        <f aca="false">M73-E72</f>
        <v>0</v>
      </c>
      <c r="N72" s="4" t="n">
        <f aca="false">N73-F72</f>
        <v>0</v>
      </c>
      <c r="O72" s="4" t="n">
        <f aca="false">O73-G72</f>
        <v>0</v>
      </c>
      <c r="P72" s="4" t="n">
        <f aca="false">P73-H72</f>
        <v>0</v>
      </c>
      <c r="Q72" s="4" t="n">
        <f aca="false">Q73-I72</f>
        <v>0</v>
      </c>
      <c r="R72" s="4" t="n">
        <f aca="false">R73-J72</f>
        <v>0</v>
      </c>
      <c r="S72" s="4" t="n">
        <f aca="false">S73-K72</f>
        <v>0</v>
      </c>
      <c r="W72" s="5"/>
      <c r="Z72" s="5"/>
      <c r="AC72" s="5"/>
      <c r="AF72" s="5"/>
      <c r="AI72" s="5"/>
      <c r="AL72" s="5"/>
    </row>
    <row r="73" customFormat="false" ht="25.5" hidden="false" customHeight="false" outlineLevel="0" collapsed="false">
      <c r="A73" s="21"/>
      <c r="B73" s="16"/>
      <c r="C73" s="17"/>
      <c r="D73" s="14" t="s">
        <v>28</v>
      </c>
      <c r="E73" s="15" t="n">
        <v>0</v>
      </c>
      <c r="F73" s="15" t="n">
        <v>0</v>
      </c>
      <c r="G73" s="15" t="n">
        <v>0</v>
      </c>
      <c r="H73" s="15" t="n">
        <v>0</v>
      </c>
      <c r="I73" s="15" t="n">
        <v>0</v>
      </c>
      <c r="J73" s="15" t="n">
        <v>0</v>
      </c>
      <c r="K73" s="15" t="n">
        <f aca="false">E73+F73+G73+H73+I73+J73</f>
        <v>0</v>
      </c>
      <c r="M73" s="4" t="n">
        <f aca="false">E73+E74+E75+E76</f>
        <v>80296.844</v>
      </c>
      <c r="N73" s="4" t="n">
        <f aca="false">F73+F74+F75+F76</f>
        <v>104636.8</v>
      </c>
      <c r="O73" s="4" t="n">
        <f aca="false">G73+G74+G75+G76</f>
        <v>104636.8</v>
      </c>
      <c r="P73" s="4" t="n">
        <f aca="false">H73+H74+H75+H76</f>
        <v>104636.8</v>
      </c>
      <c r="Q73" s="4" t="n">
        <f aca="false">I73+I74+I75+I76</f>
        <v>104636.8</v>
      </c>
      <c r="R73" s="4" t="n">
        <f aca="false">J73+J74+J75+J76</f>
        <v>104636.8</v>
      </c>
      <c r="S73" s="4" t="n">
        <f aca="false">K73+K74+K75+K76</f>
        <v>603480.844</v>
      </c>
      <c r="V73" s="1" t="n">
        <f aca="false">E72-M73</f>
        <v>0</v>
      </c>
      <c r="W73" s="5"/>
      <c r="Y73" s="1" t="n">
        <f aca="false">F72-N73</f>
        <v>0</v>
      </c>
      <c r="Z73" s="5"/>
      <c r="AB73" s="1" t="n">
        <f aca="false">G72-O73</f>
        <v>0</v>
      </c>
      <c r="AC73" s="5"/>
      <c r="AE73" s="1" t="n">
        <f aca="false">H72-P73</f>
        <v>0</v>
      </c>
      <c r="AF73" s="5"/>
      <c r="AH73" s="1" t="n">
        <f aca="false">I72-Q73</f>
        <v>0</v>
      </c>
      <c r="AI73" s="5"/>
      <c r="AK73" s="1" t="n">
        <f aca="false">J72-R73</f>
        <v>0</v>
      </c>
      <c r="AL73" s="5"/>
      <c r="AN73" s="1" t="n">
        <f aca="false">K72-S73</f>
        <v>0</v>
      </c>
    </row>
    <row r="74" customFormat="false" ht="25.5" hidden="false" customHeight="false" outlineLevel="0" collapsed="false">
      <c r="A74" s="21"/>
      <c r="B74" s="16"/>
      <c r="C74" s="17"/>
      <c r="D74" s="14" t="s">
        <v>29</v>
      </c>
      <c r="E74" s="15" t="n">
        <f aca="false">80296.84+0.004</f>
        <v>80296.844</v>
      </c>
      <c r="F74" s="15" t="n">
        <v>104636.8</v>
      </c>
      <c r="G74" s="15" t="n">
        <v>104636.8</v>
      </c>
      <c r="H74" s="15" t="n">
        <v>104636.8</v>
      </c>
      <c r="I74" s="15" t="n">
        <v>104636.8</v>
      </c>
      <c r="J74" s="15" t="n">
        <v>104636.8</v>
      </c>
      <c r="K74" s="15" t="n">
        <f aca="false">E74+F74+G74+H74+I74+J74</f>
        <v>603480.844</v>
      </c>
      <c r="W74" s="5"/>
      <c r="Z74" s="5"/>
      <c r="AC74" s="5"/>
      <c r="AF74" s="5"/>
      <c r="AI74" s="5"/>
      <c r="AL74" s="5"/>
    </row>
    <row r="75" customFormat="false" ht="25.5" hidden="false" customHeight="false" outlineLevel="0" collapsed="false">
      <c r="A75" s="21"/>
      <c r="B75" s="16"/>
      <c r="C75" s="17"/>
      <c r="D75" s="14" t="s">
        <v>30</v>
      </c>
      <c r="E75" s="15" t="n">
        <v>0</v>
      </c>
      <c r="F75" s="15" t="n">
        <v>0</v>
      </c>
      <c r="G75" s="15" t="n">
        <v>0</v>
      </c>
      <c r="H75" s="15" t="n">
        <v>0</v>
      </c>
      <c r="I75" s="15" t="n">
        <v>0</v>
      </c>
      <c r="J75" s="15" t="n">
        <v>0</v>
      </c>
      <c r="K75" s="15" t="n">
        <f aca="false">E75+F75+G75+H75+I75+J75</f>
        <v>0</v>
      </c>
      <c r="W75" s="5"/>
      <c r="Z75" s="5"/>
      <c r="AC75" s="5"/>
      <c r="AF75" s="5"/>
      <c r="AI75" s="5"/>
      <c r="AL75" s="5"/>
    </row>
    <row r="76" customFormat="false" ht="12.75" hidden="false" customHeight="false" outlineLevel="0" collapsed="false">
      <c r="A76" s="21"/>
      <c r="B76" s="16"/>
      <c r="C76" s="17"/>
      <c r="D76" s="14" t="s">
        <v>31</v>
      </c>
      <c r="E76" s="15" t="n">
        <v>0</v>
      </c>
      <c r="F76" s="15" t="n">
        <v>0</v>
      </c>
      <c r="G76" s="15" t="n">
        <v>0</v>
      </c>
      <c r="H76" s="15" t="n">
        <v>0</v>
      </c>
      <c r="I76" s="15" t="n">
        <v>0</v>
      </c>
      <c r="J76" s="15" t="n">
        <v>0</v>
      </c>
      <c r="K76" s="15" t="n">
        <f aca="false">E76+F76+G76+H76+I76+J76</f>
        <v>0</v>
      </c>
      <c r="W76" s="5"/>
      <c r="Z76" s="5"/>
      <c r="AC76" s="5"/>
      <c r="AF76" s="5"/>
      <c r="AI76" s="5"/>
      <c r="AL76" s="5"/>
    </row>
    <row r="77" customFormat="false" ht="140.25" hidden="false" customHeight="false" outlineLevel="0" collapsed="false">
      <c r="A77" s="11" t="s">
        <v>53</v>
      </c>
      <c r="B77" s="12" t="s">
        <v>54</v>
      </c>
      <c r="C77" s="13" t="s">
        <v>34</v>
      </c>
      <c r="D77" s="14" t="s">
        <v>14</v>
      </c>
      <c r="E77" s="15" t="n">
        <f aca="false">19366.6+0.002</f>
        <v>19366.602</v>
      </c>
      <c r="F77" s="15" t="n">
        <v>19366.6</v>
      </c>
      <c r="G77" s="15" t="n">
        <v>19366.6</v>
      </c>
      <c r="H77" s="15" t="n">
        <v>17441.08</v>
      </c>
      <c r="I77" s="15" t="n">
        <v>17441.08</v>
      </c>
      <c r="J77" s="15" t="n">
        <v>17441.08</v>
      </c>
      <c r="K77" s="15" t="n">
        <f aca="false">E77+F77+G77+H77+I77+J77</f>
        <v>110423.042</v>
      </c>
      <c r="M77" s="4" t="n">
        <f aca="false">M78-E77</f>
        <v>0</v>
      </c>
      <c r="N77" s="4" t="n">
        <f aca="false">N78-F77</f>
        <v>0</v>
      </c>
      <c r="O77" s="4" t="n">
        <f aca="false">O78-G77</f>
        <v>0</v>
      </c>
      <c r="P77" s="4" t="n">
        <f aca="false">P78-H77</f>
        <v>0</v>
      </c>
      <c r="Q77" s="4" t="n">
        <f aca="false">Q78-I77</f>
        <v>0</v>
      </c>
      <c r="R77" s="4" t="n">
        <f aca="false">R78-J77</f>
        <v>0</v>
      </c>
      <c r="S77" s="4" t="n">
        <f aca="false">S78-K77</f>
        <v>0</v>
      </c>
      <c r="W77" s="5"/>
      <c r="Z77" s="5"/>
      <c r="AC77" s="5"/>
      <c r="AF77" s="5"/>
      <c r="AI77" s="5"/>
      <c r="AL77" s="5"/>
    </row>
    <row r="78" customFormat="false" ht="25.5" hidden="false" customHeight="false" outlineLevel="0" collapsed="false">
      <c r="A78" s="21"/>
      <c r="B78" s="16"/>
      <c r="C78" s="17"/>
      <c r="D78" s="14" t="s">
        <v>28</v>
      </c>
      <c r="E78" s="15" t="n">
        <v>0</v>
      </c>
      <c r="F78" s="15" t="n">
        <v>0</v>
      </c>
      <c r="G78" s="15" t="n">
        <v>0</v>
      </c>
      <c r="H78" s="15" t="n">
        <v>0</v>
      </c>
      <c r="I78" s="15" t="n">
        <v>0</v>
      </c>
      <c r="J78" s="15" t="n">
        <v>0</v>
      </c>
      <c r="K78" s="15" t="n">
        <f aca="false">E78+F78+G78+H78+I78+J78</f>
        <v>0</v>
      </c>
      <c r="M78" s="4" t="n">
        <f aca="false">E78+E79+E80+E81</f>
        <v>19366.602</v>
      </c>
      <c r="N78" s="4" t="n">
        <f aca="false">F78+F79+F80+F81</f>
        <v>19366.6</v>
      </c>
      <c r="O78" s="4" t="n">
        <f aca="false">G78+G79+G80+G81</f>
        <v>19366.6</v>
      </c>
      <c r="P78" s="4" t="n">
        <f aca="false">H78+H79+H80+H81</f>
        <v>17441.08</v>
      </c>
      <c r="Q78" s="4" t="n">
        <f aca="false">I78+I79+I80+I81</f>
        <v>17441.08</v>
      </c>
      <c r="R78" s="4" t="n">
        <f aca="false">J78+J79+J80+J81</f>
        <v>17441.08</v>
      </c>
      <c r="S78" s="4" t="n">
        <f aca="false">K78+K79+K80+K81</f>
        <v>110423.042</v>
      </c>
      <c r="V78" s="1" t="n">
        <f aca="false">E77-M78</f>
        <v>0</v>
      </c>
      <c r="W78" s="5"/>
      <c r="Y78" s="1" t="n">
        <f aca="false">F77-N78</f>
        <v>0</v>
      </c>
      <c r="Z78" s="5"/>
      <c r="AB78" s="1" t="n">
        <f aca="false">G77-O78</f>
        <v>0</v>
      </c>
      <c r="AC78" s="5"/>
      <c r="AE78" s="1" t="n">
        <f aca="false">H77-P78</f>
        <v>0</v>
      </c>
      <c r="AF78" s="5"/>
      <c r="AH78" s="1" t="n">
        <f aca="false">I77-Q78</f>
        <v>0</v>
      </c>
      <c r="AI78" s="5"/>
      <c r="AK78" s="1" t="n">
        <f aca="false">J77-R78</f>
        <v>0</v>
      </c>
      <c r="AL78" s="5"/>
      <c r="AN78" s="1" t="n">
        <f aca="false">K77-S78</f>
        <v>0</v>
      </c>
    </row>
    <row r="79" customFormat="false" ht="25.5" hidden="false" customHeight="false" outlineLevel="0" collapsed="false">
      <c r="A79" s="21"/>
      <c r="B79" s="16"/>
      <c r="C79" s="17"/>
      <c r="D79" s="14" t="s">
        <v>29</v>
      </c>
      <c r="E79" s="15" t="n">
        <f aca="false">17432.48+0.002</f>
        <v>17432.482</v>
      </c>
      <c r="F79" s="15" t="n">
        <v>17432.48</v>
      </c>
      <c r="G79" s="15" t="n">
        <v>17432.48</v>
      </c>
      <c r="H79" s="15" t="n">
        <v>17432.48</v>
      </c>
      <c r="I79" s="15" t="n">
        <v>17432.48</v>
      </c>
      <c r="J79" s="15" t="n">
        <v>17432.48</v>
      </c>
      <c r="K79" s="15" t="n">
        <f aca="false">E79+F79+G79+H79+I79+J79</f>
        <v>104594.882</v>
      </c>
      <c r="W79" s="5"/>
      <c r="Z79" s="5"/>
      <c r="AC79" s="5"/>
      <c r="AF79" s="5"/>
      <c r="AI79" s="5"/>
      <c r="AL79" s="5"/>
    </row>
    <row r="80" customFormat="false" ht="25.5" hidden="false" customHeight="false" outlineLevel="0" collapsed="false">
      <c r="A80" s="21"/>
      <c r="B80" s="16"/>
      <c r="C80" s="17"/>
      <c r="D80" s="14" t="s">
        <v>30</v>
      </c>
      <c r="E80" s="15" t="n">
        <v>1934.12</v>
      </c>
      <c r="F80" s="15" t="n">
        <v>1934.12</v>
      </c>
      <c r="G80" s="15" t="n">
        <v>1934.12</v>
      </c>
      <c r="H80" s="15" t="n">
        <v>8.6</v>
      </c>
      <c r="I80" s="15" t="n">
        <v>8.6</v>
      </c>
      <c r="J80" s="15" t="n">
        <v>8.6</v>
      </c>
      <c r="K80" s="15" t="n">
        <f aca="false">E80+F80+G80+H80+I80+J80</f>
        <v>5828.16</v>
      </c>
      <c r="W80" s="5"/>
      <c r="Z80" s="5"/>
      <c r="AC80" s="5"/>
      <c r="AF80" s="5"/>
      <c r="AI80" s="5"/>
      <c r="AL80" s="5"/>
    </row>
    <row r="81" customFormat="false" ht="12.75" hidden="false" customHeight="false" outlineLevel="0" collapsed="false">
      <c r="A81" s="21"/>
      <c r="B81" s="16"/>
      <c r="C81" s="17"/>
      <c r="D81" s="14" t="s">
        <v>31</v>
      </c>
      <c r="E81" s="15" t="n">
        <v>0</v>
      </c>
      <c r="F81" s="15" t="n">
        <v>0</v>
      </c>
      <c r="G81" s="15" t="n">
        <v>0</v>
      </c>
      <c r="H81" s="15" t="n">
        <v>0</v>
      </c>
      <c r="I81" s="15" t="n">
        <v>0</v>
      </c>
      <c r="J81" s="15" t="n">
        <v>0</v>
      </c>
      <c r="K81" s="15" t="n">
        <f aca="false">E81+F81+G81+H81+I81+J81</f>
        <v>0</v>
      </c>
      <c r="W81" s="5"/>
      <c r="Z81" s="5"/>
      <c r="AC81" s="5"/>
      <c r="AF81" s="5"/>
      <c r="AI81" s="5"/>
      <c r="AL81" s="5"/>
    </row>
    <row r="82" customFormat="false" ht="63.75" hidden="false" customHeight="false" outlineLevel="0" collapsed="false">
      <c r="A82" s="11" t="s">
        <v>55</v>
      </c>
      <c r="B82" s="12" t="s">
        <v>56</v>
      </c>
      <c r="C82" s="13" t="s">
        <v>34</v>
      </c>
      <c r="D82" s="14" t="s">
        <v>14</v>
      </c>
      <c r="E82" s="15" t="n">
        <v>326157.76</v>
      </c>
      <c r="F82" s="15" t="n">
        <v>321757.23</v>
      </c>
      <c r="G82" s="15" t="n">
        <v>321891.67</v>
      </c>
      <c r="H82" s="15" t="n">
        <v>183911.08</v>
      </c>
      <c r="I82" s="15" t="n">
        <v>183911.08</v>
      </c>
      <c r="J82" s="15" t="n">
        <v>183911.08</v>
      </c>
      <c r="K82" s="15" t="n">
        <f aca="false">E82+F82+G82+H82+I82+J82</f>
        <v>1521539.9</v>
      </c>
      <c r="M82" s="4" t="n">
        <f aca="false">M83-E82</f>
        <v>0</v>
      </c>
      <c r="N82" s="4" t="n">
        <f aca="false">N83-F82</f>
        <v>0</v>
      </c>
      <c r="O82" s="4" t="n">
        <f aca="false">O83-G82</f>
        <v>0</v>
      </c>
      <c r="P82" s="4" t="n">
        <f aca="false">P83-H82</f>
        <v>0</v>
      </c>
      <c r="Q82" s="4" t="n">
        <f aca="false">Q83-I82</f>
        <v>0</v>
      </c>
      <c r="R82" s="4" t="n">
        <f aca="false">R83-J82</f>
        <v>0</v>
      </c>
      <c r="S82" s="4" t="n">
        <f aca="false">S83-K82</f>
        <v>0</v>
      </c>
      <c r="W82" s="5"/>
      <c r="Z82" s="5"/>
      <c r="AC82" s="5"/>
      <c r="AF82" s="5"/>
      <c r="AI82" s="5"/>
      <c r="AL82" s="5"/>
    </row>
    <row r="83" customFormat="false" ht="25.5" hidden="false" customHeight="false" outlineLevel="0" collapsed="false">
      <c r="A83" s="21"/>
      <c r="B83" s="16"/>
      <c r="C83" s="17"/>
      <c r="D83" s="14" t="s">
        <v>28</v>
      </c>
      <c r="E83" s="15" t="n">
        <v>0</v>
      </c>
      <c r="F83" s="15" t="n">
        <v>0</v>
      </c>
      <c r="G83" s="15" t="n">
        <v>0</v>
      </c>
      <c r="H83" s="15" t="n">
        <v>0</v>
      </c>
      <c r="I83" s="15" t="n">
        <v>0</v>
      </c>
      <c r="J83" s="15" t="n">
        <v>0</v>
      </c>
      <c r="K83" s="15" t="n">
        <f aca="false">E83+F83+G83+H83+I83+J83</f>
        <v>0</v>
      </c>
      <c r="M83" s="4" t="n">
        <f aca="false">E83+E84+E85+E86</f>
        <v>326157.76</v>
      </c>
      <c r="N83" s="4" t="n">
        <f aca="false">F83+F84+F85+F86</f>
        <v>321757.23</v>
      </c>
      <c r="O83" s="4" t="n">
        <f aca="false">G83+G84+G85+G86</f>
        <v>321891.67</v>
      </c>
      <c r="P83" s="4" t="n">
        <f aca="false">H83+H84+H85+H86</f>
        <v>183911.08</v>
      </c>
      <c r="Q83" s="4" t="n">
        <f aca="false">I83+I84+I85+I86</f>
        <v>183911.08</v>
      </c>
      <c r="R83" s="4" t="n">
        <f aca="false">J83+J84+J85+J86</f>
        <v>183911.08</v>
      </c>
      <c r="S83" s="4" t="n">
        <f aca="false">K83+K84+K85+K86</f>
        <v>1521539.9</v>
      </c>
      <c r="V83" s="1" t="n">
        <f aca="false">E82-M83</f>
        <v>0</v>
      </c>
      <c r="W83" s="5"/>
      <c r="Y83" s="1" t="n">
        <f aca="false">F82-N83</f>
        <v>0</v>
      </c>
      <c r="Z83" s="5"/>
      <c r="AB83" s="1" t="n">
        <f aca="false">G82-O83</f>
        <v>0</v>
      </c>
      <c r="AC83" s="5"/>
      <c r="AE83" s="1" t="n">
        <f aca="false">H82-P83</f>
        <v>0</v>
      </c>
      <c r="AF83" s="5"/>
      <c r="AH83" s="1" t="n">
        <f aca="false">I82-Q83</f>
        <v>0</v>
      </c>
      <c r="AI83" s="5"/>
      <c r="AK83" s="1" t="n">
        <f aca="false">J82-R83</f>
        <v>0</v>
      </c>
      <c r="AL83" s="5"/>
      <c r="AN83" s="1" t="n">
        <f aca="false">K82-S83</f>
        <v>0</v>
      </c>
    </row>
    <row r="84" customFormat="false" ht="25.5" hidden="false" customHeight="false" outlineLevel="0" collapsed="false">
      <c r="A84" s="21"/>
      <c r="B84" s="16"/>
      <c r="C84" s="17"/>
      <c r="D84" s="14" t="s">
        <v>29</v>
      </c>
      <c r="E84" s="15" t="n">
        <v>0</v>
      </c>
      <c r="F84" s="15" t="n">
        <v>0</v>
      </c>
      <c r="G84" s="15" t="n">
        <v>0</v>
      </c>
      <c r="H84" s="15" t="n">
        <v>0</v>
      </c>
      <c r="I84" s="15" t="n">
        <v>0</v>
      </c>
      <c r="J84" s="15" t="n">
        <v>0</v>
      </c>
      <c r="K84" s="15" t="n">
        <f aca="false">E84+F84+G84+H84+I84+J84</f>
        <v>0</v>
      </c>
      <c r="W84" s="5"/>
      <c r="Z84" s="5"/>
      <c r="AC84" s="5"/>
      <c r="AF84" s="5"/>
      <c r="AI84" s="5"/>
      <c r="AL84" s="5"/>
    </row>
    <row r="85" customFormat="false" ht="25.5" hidden="false" customHeight="false" outlineLevel="0" collapsed="false">
      <c r="A85" s="21"/>
      <c r="B85" s="16"/>
      <c r="C85" s="17"/>
      <c r="D85" s="14" t="s">
        <v>30</v>
      </c>
      <c r="E85" s="15" t="n">
        <v>326157.76</v>
      </c>
      <c r="F85" s="15" t="n">
        <v>321757.23</v>
      </c>
      <c r="G85" s="15" t="n">
        <v>321891.67</v>
      </c>
      <c r="H85" s="15" t="n">
        <v>183911.08</v>
      </c>
      <c r="I85" s="15" t="n">
        <v>183911.08</v>
      </c>
      <c r="J85" s="15" t="n">
        <v>183911.08</v>
      </c>
      <c r="K85" s="15" t="n">
        <f aca="false">E85+F85+G85+H85+I85+J85</f>
        <v>1521539.9</v>
      </c>
      <c r="W85" s="5"/>
      <c r="Z85" s="5"/>
      <c r="AC85" s="5"/>
      <c r="AF85" s="5"/>
      <c r="AI85" s="5"/>
      <c r="AL85" s="5"/>
    </row>
    <row r="86" customFormat="false" ht="12.75" hidden="false" customHeight="false" outlineLevel="0" collapsed="false">
      <c r="A86" s="21"/>
      <c r="B86" s="16"/>
      <c r="C86" s="17"/>
      <c r="D86" s="14" t="s">
        <v>31</v>
      </c>
      <c r="E86" s="15" t="n">
        <v>0</v>
      </c>
      <c r="F86" s="15" t="n">
        <v>0</v>
      </c>
      <c r="G86" s="15" t="n">
        <v>0</v>
      </c>
      <c r="H86" s="15" t="n">
        <v>0</v>
      </c>
      <c r="I86" s="15" t="n">
        <v>0</v>
      </c>
      <c r="J86" s="15" t="n">
        <v>0</v>
      </c>
      <c r="K86" s="15" t="n">
        <f aca="false">E86+F86+G86+H86+I86+J86</f>
        <v>0</v>
      </c>
      <c r="W86" s="5"/>
      <c r="Z86" s="5"/>
      <c r="AC86" s="5"/>
      <c r="AF86" s="5"/>
      <c r="AI86" s="5"/>
      <c r="AL86" s="5"/>
    </row>
    <row r="87" customFormat="false" ht="89.25" hidden="false" customHeight="false" outlineLevel="0" collapsed="false">
      <c r="A87" s="11" t="s">
        <v>57</v>
      </c>
      <c r="B87" s="12" t="s">
        <v>58</v>
      </c>
      <c r="C87" s="13" t="s">
        <v>34</v>
      </c>
      <c r="D87" s="14" t="s">
        <v>14</v>
      </c>
      <c r="E87" s="15" t="n">
        <v>359.6</v>
      </c>
      <c r="F87" s="15" t="n">
        <v>319.6</v>
      </c>
      <c r="G87" s="15" t="n">
        <v>319.6</v>
      </c>
      <c r="H87" s="15" t="n">
        <v>319.6</v>
      </c>
      <c r="I87" s="15" t="n">
        <v>319.6</v>
      </c>
      <c r="J87" s="15" t="n">
        <v>319.6</v>
      </c>
      <c r="K87" s="15" t="n">
        <f aca="false">E87+F87+G87+H87+I87+J87</f>
        <v>1957.6</v>
      </c>
      <c r="M87" s="4" t="n">
        <f aca="false">M88-E87</f>
        <v>0</v>
      </c>
      <c r="N87" s="4" t="n">
        <f aca="false">N88-F87</f>
        <v>0</v>
      </c>
      <c r="O87" s="4" t="n">
        <f aca="false">O88-G87</f>
        <v>0</v>
      </c>
      <c r="P87" s="4" t="n">
        <f aca="false">P88-H87</f>
        <v>0</v>
      </c>
      <c r="Q87" s="4" t="n">
        <f aca="false">Q88-I87</f>
        <v>0</v>
      </c>
      <c r="R87" s="4" t="n">
        <f aca="false">R88-J87</f>
        <v>0</v>
      </c>
      <c r="S87" s="4" t="n">
        <f aca="false">S88-K87</f>
        <v>0</v>
      </c>
      <c r="W87" s="5"/>
      <c r="Z87" s="5"/>
      <c r="AC87" s="5"/>
      <c r="AF87" s="5"/>
      <c r="AI87" s="5"/>
      <c r="AL87" s="5"/>
    </row>
    <row r="88" customFormat="false" ht="25.5" hidden="false" customHeight="false" outlineLevel="0" collapsed="false">
      <c r="A88" s="21"/>
      <c r="B88" s="16"/>
      <c r="C88" s="17"/>
      <c r="D88" s="14" t="s">
        <v>28</v>
      </c>
      <c r="E88" s="15" t="n">
        <v>0</v>
      </c>
      <c r="F88" s="15" t="n">
        <v>0</v>
      </c>
      <c r="G88" s="15" t="n">
        <v>0</v>
      </c>
      <c r="H88" s="15" t="n">
        <v>0</v>
      </c>
      <c r="I88" s="15" t="n">
        <v>0</v>
      </c>
      <c r="J88" s="15" t="n">
        <v>0</v>
      </c>
      <c r="K88" s="15" t="n">
        <f aca="false">E88+F88+G88+H88+I88+J88</f>
        <v>0</v>
      </c>
      <c r="M88" s="4" t="n">
        <f aca="false">E88+E89+E90+E91</f>
        <v>359.6</v>
      </c>
      <c r="N88" s="4" t="n">
        <f aca="false">F88+F89+F90+F91</f>
        <v>319.6</v>
      </c>
      <c r="O88" s="4" t="n">
        <f aca="false">G88+G89+G90+G91</f>
        <v>319.6</v>
      </c>
      <c r="P88" s="4" t="n">
        <f aca="false">H88+H89+H90+H91</f>
        <v>319.6</v>
      </c>
      <c r="Q88" s="4" t="n">
        <f aca="false">I88+I89+I90+I91</f>
        <v>319.6</v>
      </c>
      <c r="R88" s="4" t="n">
        <f aca="false">J88+J89+J90+J91</f>
        <v>319.6</v>
      </c>
      <c r="S88" s="4" t="n">
        <f aca="false">K88+K89+K90+K91</f>
        <v>1957.6</v>
      </c>
      <c r="V88" s="1" t="n">
        <f aca="false">E87-M88</f>
        <v>0</v>
      </c>
      <c r="W88" s="5"/>
      <c r="Y88" s="1" t="n">
        <f aca="false">F87-N88</f>
        <v>0</v>
      </c>
      <c r="Z88" s="5"/>
      <c r="AB88" s="1" t="n">
        <f aca="false">G87-O88</f>
        <v>0</v>
      </c>
      <c r="AC88" s="5"/>
      <c r="AE88" s="1" t="n">
        <f aca="false">H87-P88</f>
        <v>0</v>
      </c>
      <c r="AF88" s="5"/>
      <c r="AH88" s="1" t="n">
        <f aca="false">I87-Q88</f>
        <v>0</v>
      </c>
      <c r="AI88" s="5"/>
      <c r="AK88" s="1" t="n">
        <f aca="false">J87-R88</f>
        <v>0</v>
      </c>
      <c r="AL88" s="5"/>
      <c r="AN88" s="1" t="n">
        <f aca="false">K87-S88</f>
        <v>0</v>
      </c>
    </row>
    <row r="89" customFormat="false" ht="25.5" hidden="false" customHeight="false" outlineLevel="0" collapsed="false">
      <c r="A89" s="21"/>
      <c r="B89" s="16"/>
      <c r="C89" s="17"/>
      <c r="D89" s="14" t="s">
        <v>29</v>
      </c>
      <c r="E89" s="15" t="n">
        <v>319.6</v>
      </c>
      <c r="F89" s="15" t="n">
        <v>319.6</v>
      </c>
      <c r="G89" s="15" t="n">
        <v>319.6</v>
      </c>
      <c r="H89" s="15" t="n">
        <v>319.6</v>
      </c>
      <c r="I89" s="15" t="n">
        <v>319.6</v>
      </c>
      <c r="J89" s="15" t="n">
        <v>319.6</v>
      </c>
      <c r="K89" s="15" t="n">
        <f aca="false">E89+F89+G89+H89+I89+J89</f>
        <v>1917.6</v>
      </c>
      <c r="W89" s="5"/>
      <c r="Z89" s="5"/>
      <c r="AC89" s="5"/>
      <c r="AF89" s="5"/>
      <c r="AI89" s="5"/>
      <c r="AL89" s="5"/>
    </row>
    <row r="90" customFormat="false" ht="25.5" hidden="false" customHeight="false" outlineLevel="0" collapsed="false">
      <c r="A90" s="21"/>
      <c r="B90" s="16"/>
      <c r="C90" s="17"/>
      <c r="D90" s="14" t="s">
        <v>30</v>
      </c>
      <c r="E90" s="15" t="n">
        <v>40</v>
      </c>
      <c r="F90" s="15" t="n">
        <v>0</v>
      </c>
      <c r="G90" s="15" t="n">
        <v>0</v>
      </c>
      <c r="H90" s="15" t="n">
        <v>0</v>
      </c>
      <c r="I90" s="15" t="n">
        <v>0</v>
      </c>
      <c r="J90" s="15" t="n">
        <v>0</v>
      </c>
      <c r="K90" s="15" t="n">
        <f aca="false">E90+F90+G90+H90+I90+J90</f>
        <v>40</v>
      </c>
      <c r="W90" s="5"/>
      <c r="Z90" s="5"/>
      <c r="AC90" s="5"/>
      <c r="AF90" s="5"/>
      <c r="AI90" s="5"/>
      <c r="AL90" s="5"/>
    </row>
    <row r="91" customFormat="false" ht="12.75" hidden="false" customHeight="false" outlineLevel="0" collapsed="false">
      <c r="A91" s="21"/>
      <c r="B91" s="16"/>
      <c r="C91" s="17"/>
      <c r="D91" s="14" t="s">
        <v>31</v>
      </c>
      <c r="E91" s="15" t="n">
        <v>0</v>
      </c>
      <c r="F91" s="15" t="n">
        <v>0</v>
      </c>
      <c r="G91" s="15" t="n">
        <v>0</v>
      </c>
      <c r="H91" s="15" t="n">
        <v>0</v>
      </c>
      <c r="I91" s="15" t="n">
        <v>0</v>
      </c>
      <c r="J91" s="15" t="n">
        <v>0</v>
      </c>
      <c r="K91" s="15" t="n">
        <f aca="false">E91+F91+G91+H91+I91+J91</f>
        <v>0</v>
      </c>
      <c r="W91" s="5"/>
      <c r="Z91" s="5"/>
      <c r="AC91" s="5"/>
      <c r="AF91" s="5"/>
      <c r="AI91" s="5"/>
      <c r="AL91" s="5"/>
    </row>
    <row r="92" customFormat="false" ht="102" hidden="false" customHeight="false" outlineLevel="0" collapsed="false">
      <c r="A92" s="11" t="s">
        <v>59</v>
      </c>
      <c r="B92" s="12" t="s">
        <v>60</v>
      </c>
      <c r="C92" s="13" t="s">
        <v>34</v>
      </c>
      <c r="D92" s="14" t="s">
        <v>14</v>
      </c>
      <c r="E92" s="15" t="n">
        <v>175</v>
      </c>
      <c r="F92" s="15" t="n">
        <v>165</v>
      </c>
      <c r="G92" s="15" t="n">
        <v>165</v>
      </c>
      <c r="H92" s="15" t="n">
        <v>165</v>
      </c>
      <c r="I92" s="15" t="n">
        <v>165</v>
      </c>
      <c r="J92" s="15" t="n">
        <v>165</v>
      </c>
      <c r="K92" s="15" t="n">
        <f aca="false">E92+F92+G92+H92+I92+J92</f>
        <v>1000</v>
      </c>
      <c r="M92" s="4" t="n">
        <f aca="false">M93-E92</f>
        <v>0</v>
      </c>
      <c r="N92" s="4" t="n">
        <f aca="false">N93-F92</f>
        <v>0</v>
      </c>
      <c r="O92" s="4" t="n">
        <f aca="false">O93-G92</f>
        <v>0</v>
      </c>
      <c r="P92" s="4" t="n">
        <f aca="false">P93-H92</f>
        <v>0</v>
      </c>
      <c r="Q92" s="4" t="n">
        <f aca="false">Q93-I92</f>
        <v>0</v>
      </c>
      <c r="R92" s="4" t="n">
        <f aca="false">R93-J92</f>
        <v>0</v>
      </c>
      <c r="S92" s="4" t="n">
        <f aca="false">S93-K92</f>
        <v>0</v>
      </c>
      <c r="W92" s="5"/>
      <c r="Z92" s="5"/>
      <c r="AC92" s="5"/>
      <c r="AF92" s="5"/>
      <c r="AI92" s="5"/>
      <c r="AL92" s="5"/>
    </row>
    <row r="93" customFormat="false" ht="25.5" hidden="false" customHeight="false" outlineLevel="0" collapsed="false">
      <c r="A93" s="21"/>
      <c r="B93" s="16"/>
      <c r="C93" s="17"/>
      <c r="D93" s="14" t="s">
        <v>28</v>
      </c>
      <c r="E93" s="15" t="n">
        <v>0</v>
      </c>
      <c r="F93" s="15" t="n">
        <v>0</v>
      </c>
      <c r="G93" s="15" t="n">
        <v>0</v>
      </c>
      <c r="H93" s="15" t="n">
        <v>0</v>
      </c>
      <c r="I93" s="15" t="n">
        <v>0</v>
      </c>
      <c r="J93" s="15" t="n">
        <v>0</v>
      </c>
      <c r="K93" s="15" t="n">
        <f aca="false">E93+F93+G93+H93+I93+J93</f>
        <v>0</v>
      </c>
      <c r="M93" s="4" t="n">
        <f aca="false">E93+E94+E95+E96</f>
        <v>175</v>
      </c>
      <c r="N93" s="4" t="n">
        <f aca="false">F93+F94+F95+F96</f>
        <v>165</v>
      </c>
      <c r="O93" s="4" t="n">
        <f aca="false">G93+G94+G95+G96</f>
        <v>165</v>
      </c>
      <c r="P93" s="4" t="n">
        <f aca="false">H93+H94+H95+H96</f>
        <v>165</v>
      </c>
      <c r="Q93" s="4" t="n">
        <f aca="false">I93+I94+I95+I96</f>
        <v>165</v>
      </c>
      <c r="R93" s="4" t="n">
        <f aca="false">J93+J94+J95+J96</f>
        <v>165</v>
      </c>
      <c r="S93" s="4" t="n">
        <f aca="false">K93+K94+K95+K96</f>
        <v>1000</v>
      </c>
      <c r="V93" s="1" t="n">
        <f aca="false">E92-M93</f>
        <v>0</v>
      </c>
      <c r="W93" s="5"/>
      <c r="Y93" s="1" t="n">
        <f aca="false">F92-N93</f>
        <v>0</v>
      </c>
      <c r="Z93" s="5"/>
      <c r="AB93" s="1" t="n">
        <f aca="false">G92-O93</f>
        <v>0</v>
      </c>
      <c r="AC93" s="5"/>
      <c r="AE93" s="1" t="n">
        <f aca="false">H92-P93</f>
        <v>0</v>
      </c>
      <c r="AF93" s="5"/>
      <c r="AH93" s="1" t="n">
        <f aca="false">I92-Q93</f>
        <v>0</v>
      </c>
      <c r="AI93" s="5"/>
      <c r="AK93" s="1" t="n">
        <f aca="false">J92-R93</f>
        <v>0</v>
      </c>
      <c r="AL93" s="5"/>
      <c r="AN93" s="1" t="n">
        <f aca="false">K92-S93</f>
        <v>0</v>
      </c>
    </row>
    <row r="94" customFormat="false" ht="25.5" hidden="false" customHeight="false" outlineLevel="0" collapsed="false">
      <c r="A94" s="21"/>
      <c r="B94" s="16"/>
      <c r="C94" s="17"/>
      <c r="D94" s="14" t="s">
        <v>29</v>
      </c>
      <c r="E94" s="15" t="n">
        <v>165</v>
      </c>
      <c r="F94" s="15" t="n">
        <v>165</v>
      </c>
      <c r="G94" s="15" t="n">
        <v>165</v>
      </c>
      <c r="H94" s="15" t="n">
        <v>165</v>
      </c>
      <c r="I94" s="15" t="n">
        <v>165</v>
      </c>
      <c r="J94" s="15" t="n">
        <v>165</v>
      </c>
      <c r="K94" s="15" t="n">
        <f aca="false">E94+F94+G94+H94+I94+J94</f>
        <v>990</v>
      </c>
      <c r="W94" s="5"/>
      <c r="Z94" s="5"/>
      <c r="AC94" s="5"/>
      <c r="AF94" s="5"/>
      <c r="AI94" s="5"/>
      <c r="AL94" s="5"/>
    </row>
    <row r="95" customFormat="false" ht="25.5" hidden="false" customHeight="false" outlineLevel="0" collapsed="false">
      <c r="A95" s="21"/>
      <c r="B95" s="16"/>
      <c r="C95" s="17"/>
      <c r="D95" s="14" t="s">
        <v>30</v>
      </c>
      <c r="E95" s="15" t="n">
        <v>10</v>
      </c>
      <c r="F95" s="15" t="n">
        <v>0</v>
      </c>
      <c r="G95" s="15" t="n">
        <v>0</v>
      </c>
      <c r="H95" s="15" t="n">
        <v>0</v>
      </c>
      <c r="I95" s="15" t="n">
        <v>0</v>
      </c>
      <c r="J95" s="15" t="n">
        <v>0</v>
      </c>
      <c r="K95" s="15" t="n">
        <f aca="false">E95+F95+G95+H95+I95+J95</f>
        <v>10</v>
      </c>
      <c r="W95" s="5"/>
      <c r="Z95" s="5"/>
      <c r="AC95" s="5"/>
      <c r="AF95" s="5"/>
      <c r="AI95" s="5"/>
      <c r="AL95" s="5"/>
    </row>
    <row r="96" customFormat="false" ht="12.75" hidden="false" customHeight="false" outlineLevel="0" collapsed="false">
      <c r="A96" s="21"/>
      <c r="B96" s="16"/>
      <c r="C96" s="17"/>
      <c r="D96" s="14" t="s">
        <v>31</v>
      </c>
      <c r="E96" s="15" t="n">
        <v>0</v>
      </c>
      <c r="F96" s="15" t="n">
        <v>0</v>
      </c>
      <c r="G96" s="15" t="n">
        <v>0</v>
      </c>
      <c r="H96" s="15" t="n">
        <v>0</v>
      </c>
      <c r="I96" s="15" t="n">
        <v>0</v>
      </c>
      <c r="J96" s="15" t="n">
        <v>0</v>
      </c>
      <c r="K96" s="15" t="n">
        <f aca="false">E96+F96+G96+H96+I96+J96</f>
        <v>0</v>
      </c>
      <c r="W96" s="5"/>
      <c r="Z96" s="5"/>
      <c r="AC96" s="5"/>
      <c r="AF96" s="5"/>
      <c r="AI96" s="5"/>
      <c r="AL96" s="5"/>
    </row>
    <row r="97" customFormat="false" ht="76.5" hidden="false" customHeight="false" outlineLevel="0" collapsed="false">
      <c r="A97" s="11" t="s">
        <v>61</v>
      </c>
      <c r="B97" s="12" t="s">
        <v>62</v>
      </c>
      <c r="C97" s="13" t="s">
        <v>34</v>
      </c>
      <c r="D97" s="14" t="s">
        <v>14</v>
      </c>
      <c r="E97" s="15" t="n">
        <v>0</v>
      </c>
      <c r="F97" s="15" t="n">
        <v>0</v>
      </c>
      <c r="G97" s="15" t="n">
        <v>0</v>
      </c>
      <c r="H97" s="15" t="n">
        <v>0</v>
      </c>
      <c r="I97" s="15" t="n">
        <v>0</v>
      </c>
      <c r="J97" s="15" t="n">
        <v>0</v>
      </c>
      <c r="K97" s="15" t="n">
        <f aca="false">E97+F97+G97+H97+I97+J97</f>
        <v>0</v>
      </c>
      <c r="M97" s="4" t="n">
        <f aca="false">M98-E97</f>
        <v>0</v>
      </c>
      <c r="N97" s="4" t="n">
        <f aca="false">N98-F97</f>
        <v>0</v>
      </c>
      <c r="O97" s="4" t="n">
        <f aca="false">O98-G97</f>
        <v>0</v>
      </c>
      <c r="P97" s="4" t="n">
        <f aca="false">P98-H97</f>
        <v>0</v>
      </c>
      <c r="Q97" s="4" t="n">
        <f aca="false">Q98-I97</f>
        <v>0</v>
      </c>
      <c r="R97" s="4" t="n">
        <f aca="false">R98-J97</f>
        <v>0</v>
      </c>
      <c r="S97" s="4" t="n">
        <f aca="false">S98-K97</f>
        <v>0</v>
      </c>
      <c r="W97" s="5"/>
      <c r="Z97" s="5"/>
      <c r="AC97" s="5"/>
      <c r="AF97" s="5"/>
      <c r="AI97" s="5"/>
      <c r="AL97" s="5"/>
    </row>
    <row r="98" customFormat="false" ht="25.5" hidden="false" customHeight="false" outlineLevel="0" collapsed="false">
      <c r="A98" s="21"/>
      <c r="B98" s="16"/>
      <c r="C98" s="17"/>
      <c r="D98" s="14" t="s">
        <v>28</v>
      </c>
      <c r="E98" s="15" t="n">
        <v>0</v>
      </c>
      <c r="F98" s="15" t="n">
        <v>0</v>
      </c>
      <c r="G98" s="15" t="n">
        <v>0</v>
      </c>
      <c r="H98" s="15" t="n">
        <v>0</v>
      </c>
      <c r="I98" s="15" t="n">
        <v>0</v>
      </c>
      <c r="J98" s="15" t="n">
        <v>0</v>
      </c>
      <c r="K98" s="15" t="n">
        <f aca="false">E98+F98+G98+H98+I98+J98</f>
        <v>0</v>
      </c>
      <c r="M98" s="4" t="n">
        <f aca="false">E98+E99+E100+E101</f>
        <v>0</v>
      </c>
      <c r="N98" s="4" t="n">
        <f aca="false">F98+F99+F100+F101</f>
        <v>0</v>
      </c>
      <c r="O98" s="4" t="n">
        <f aca="false">G98+G99+G100+G101</f>
        <v>0</v>
      </c>
      <c r="P98" s="4" t="n">
        <f aca="false">H98+H99+H100+H101</f>
        <v>0</v>
      </c>
      <c r="Q98" s="4" t="n">
        <f aca="false">I98+I99+I100+I101</f>
        <v>0</v>
      </c>
      <c r="R98" s="4" t="n">
        <f aca="false">J98+J99+J100+J101</f>
        <v>0</v>
      </c>
      <c r="S98" s="4" t="n">
        <f aca="false">K98+K99+K100+K101</f>
        <v>0</v>
      </c>
      <c r="W98" s="5"/>
      <c r="Z98" s="5"/>
      <c r="AC98" s="5"/>
      <c r="AF98" s="5"/>
      <c r="AI98" s="5"/>
      <c r="AL98" s="5"/>
    </row>
    <row r="99" customFormat="false" ht="25.5" hidden="false" customHeight="false" outlineLevel="0" collapsed="false">
      <c r="A99" s="21"/>
      <c r="B99" s="16"/>
      <c r="C99" s="17"/>
      <c r="D99" s="14" t="s">
        <v>29</v>
      </c>
      <c r="E99" s="15" t="n">
        <v>0</v>
      </c>
      <c r="F99" s="15" t="n">
        <v>0</v>
      </c>
      <c r="G99" s="15" t="n">
        <v>0</v>
      </c>
      <c r="H99" s="15" t="n">
        <v>0</v>
      </c>
      <c r="I99" s="15" t="n">
        <v>0</v>
      </c>
      <c r="J99" s="15" t="n">
        <v>0</v>
      </c>
      <c r="K99" s="15" t="n">
        <f aca="false">E99+F99+G99+H99+I99+J99</f>
        <v>0</v>
      </c>
      <c r="W99" s="5"/>
      <c r="Z99" s="5"/>
      <c r="AC99" s="5"/>
      <c r="AF99" s="5"/>
      <c r="AI99" s="5"/>
      <c r="AL99" s="5"/>
    </row>
    <row r="100" customFormat="false" ht="25.5" hidden="false" customHeight="false" outlineLevel="0" collapsed="false">
      <c r="A100" s="21"/>
      <c r="B100" s="16"/>
      <c r="C100" s="17"/>
      <c r="D100" s="14" t="s">
        <v>30</v>
      </c>
      <c r="E100" s="15" t="n">
        <v>0</v>
      </c>
      <c r="F100" s="15" t="n">
        <v>0</v>
      </c>
      <c r="G100" s="15" t="n">
        <v>0</v>
      </c>
      <c r="H100" s="15" t="n">
        <v>0</v>
      </c>
      <c r="I100" s="15" t="n">
        <v>0</v>
      </c>
      <c r="J100" s="15" t="n">
        <v>0</v>
      </c>
      <c r="K100" s="15" t="n">
        <f aca="false">E100+F100+G100+H100+I100+J100</f>
        <v>0</v>
      </c>
      <c r="W100" s="5"/>
      <c r="Z100" s="5"/>
      <c r="AC100" s="5"/>
      <c r="AF100" s="5"/>
      <c r="AI100" s="5"/>
      <c r="AL100" s="5"/>
    </row>
    <row r="101" customFormat="false" ht="12.75" hidden="false" customHeight="false" outlineLevel="0" collapsed="false">
      <c r="A101" s="21"/>
      <c r="B101" s="16"/>
      <c r="C101" s="17"/>
      <c r="D101" s="14" t="s">
        <v>31</v>
      </c>
      <c r="E101" s="15" t="n">
        <v>0</v>
      </c>
      <c r="F101" s="15" t="n">
        <v>0</v>
      </c>
      <c r="G101" s="15" t="n">
        <v>0</v>
      </c>
      <c r="H101" s="15" t="n">
        <v>0</v>
      </c>
      <c r="I101" s="15" t="n">
        <v>0</v>
      </c>
      <c r="J101" s="15" t="n">
        <v>0</v>
      </c>
      <c r="K101" s="15" t="n">
        <f aca="false">E101+F101+G101+H101+I101+J101</f>
        <v>0</v>
      </c>
      <c r="W101" s="5"/>
      <c r="Z101" s="5"/>
      <c r="AC101" s="5"/>
      <c r="AF101" s="5"/>
      <c r="AI101" s="5"/>
      <c r="AL101" s="5"/>
    </row>
    <row r="102" customFormat="false" ht="38.25" hidden="false" customHeight="false" outlineLevel="0" collapsed="false">
      <c r="A102" s="11" t="s">
        <v>63</v>
      </c>
      <c r="B102" s="12" t="s">
        <v>64</v>
      </c>
      <c r="C102" s="13" t="s">
        <v>27</v>
      </c>
      <c r="D102" s="14" t="s">
        <v>14</v>
      </c>
      <c r="E102" s="15" t="n">
        <v>1439.66</v>
      </c>
      <c r="F102" s="15" t="n">
        <v>1406.33</v>
      </c>
      <c r="G102" s="15" t="n">
        <v>1406.33</v>
      </c>
      <c r="H102" s="15" t="n">
        <f aca="false">1406.33+0.004</f>
        <v>1406.334</v>
      </c>
      <c r="I102" s="15" t="n">
        <v>1406.33</v>
      </c>
      <c r="J102" s="15" t="n">
        <f aca="false">1406.33+0.004</f>
        <v>1406.334</v>
      </c>
      <c r="K102" s="15" t="n">
        <f aca="false">E102+F102+G102+H102+I102+J102</f>
        <v>8471.318</v>
      </c>
      <c r="M102" s="4" t="n">
        <f aca="false">M103-E102</f>
        <v>0</v>
      </c>
      <c r="N102" s="4" t="n">
        <f aca="false">N103-F102</f>
        <v>0</v>
      </c>
      <c r="O102" s="4" t="n">
        <f aca="false">O103-G102</f>
        <v>0</v>
      </c>
      <c r="P102" s="4" t="n">
        <f aca="false">P103-H102</f>
        <v>0</v>
      </c>
      <c r="Q102" s="4" t="n">
        <f aca="false">Q103-I102</f>
        <v>0</v>
      </c>
      <c r="R102" s="4" t="n">
        <f aca="false">R103-J102</f>
        <v>0</v>
      </c>
      <c r="S102" s="4" t="n">
        <f aca="false">S103-K102</f>
        <v>0</v>
      </c>
      <c r="T102" s="18" t="n">
        <f aca="false">E112+E117+E122</f>
        <v>1439.66</v>
      </c>
      <c r="U102" s="1" t="n">
        <f aca="false">E102-T102</f>
        <v>0</v>
      </c>
      <c r="W102" s="18" t="n">
        <f aca="false">F112+F117+F122</f>
        <v>1406.33</v>
      </c>
      <c r="X102" s="1" t="n">
        <f aca="false">F102-W102</f>
        <v>0</v>
      </c>
      <c r="Z102" s="18" t="n">
        <f aca="false">G112+G117+G122</f>
        <v>1406.33</v>
      </c>
      <c r="AA102" s="1" t="n">
        <f aca="false">G102-Z102</f>
        <v>0</v>
      </c>
      <c r="AC102" s="18" t="n">
        <f aca="false">H112+H117+H122</f>
        <v>1406.334</v>
      </c>
      <c r="AD102" s="1" t="n">
        <f aca="false">H102-AC102</f>
        <v>0</v>
      </c>
      <c r="AF102" s="18" t="n">
        <f aca="false">I112+I117+I122</f>
        <v>1406.33</v>
      </c>
      <c r="AG102" s="1" t="n">
        <f aca="false">I102-AF102</f>
        <v>0</v>
      </c>
      <c r="AI102" s="18" t="n">
        <f aca="false">J112+J117+J122</f>
        <v>1406.33</v>
      </c>
      <c r="AJ102" s="1" t="n">
        <f aca="false">J102-AI102</f>
        <v>0.00399999999990541</v>
      </c>
      <c r="AL102" s="18" t="n">
        <f aca="false">K112+K117+K122</f>
        <v>8471.314</v>
      </c>
      <c r="AM102" s="1" t="n">
        <f aca="false">K102-AL102</f>
        <v>0.00400000000081491</v>
      </c>
      <c r="AQ102" s="1" t="b">
        <f aca="false">E102=E107</f>
        <v>1</v>
      </c>
    </row>
    <row r="103" customFormat="false" ht="25.5" hidden="false" customHeight="false" outlineLevel="0" collapsed="false">
      <c r="A103" s="21"/>
      <c r="B103" s="16"/>
      <c r="C103" s="17"/>
      <c r="D103" s="14" t="s">
        <v>28</v>
      </c>
      <c r="E103" s="15" t="n">
        <v>0</v>
      </c>
      <c r="F103" s="15" t="n">
        <v>0</v>
      </c>
      <c r="G103" s="15" t="n">
        <v>0</v>
      </c>
      <c r="H103" s="15" t="n">
        <v>0</v>
      </c>
      <c r="I103" s="15" t="n">
        <v>0</v>
      </c>
      <c r="J103" s="15" t="n">
        <v>0</v>
      </c>
      <c r="K103" s="15" t="n">
        <f aca="false">E103+F103+G103+H103+I103+J103</f>
        <v>0</v>
      </c>
      <c r="M103" s="4" t="n">
        <f aca="false">E103+E104+E105+E106</f>
        <v>1439.66</v>
      </c>
      <c r="N103" s="4" t="n">
        <f aca="false">F103+F104+F105+F106</f>
        <v>1406.33</v>
      </c>
      <c r="O103" s="4" t="n">
        <f aca="false">G103+G104+G105+G106</f>
        <v>1406.33</v>
      </c>
      <c r="P103" s="4" t="n">
        <f aca="false">H103+H104+H105+H106</f>
        <v>1406.334</v>
      </c>
      <c r="Q103" s="4" t="n">
        <f aca="false">I103+I104+I105+I106</f>
        <v>1406.33</v>
      </c>
      <c r="R103" s="4" t="n">
        <f aca="false">J103+J104+J105+J106</f>
        <v>1406.334</v>
      </c>
      <c r="S103" s="4" t="n">
        <f aca="false">K103+K104+K105+K106</f>
        <v>8471.318</v>
      </c>
      <c r="T103" s="18" t="n">
        <f aca="false">E113+E118+E123</f>
        <v>0</v>
      </c>
      <c r="U103" s="1" t="n">
        <f aca="false">E103-T103</f>
        <v>0</v>
      </c>
      <c r="V103" s="1" t="n">
        <f aca="false">E102-M103</f>
        <v>0</v>
      </c>
      <c r="W103" s="18" t="n">
        <f aca="false">F113+F118+F123</f>
        <v>0</v>
      </c>
      <c r="X103" s="1" t="n">
        <f aca="false">F103-W103</f>
        <v>0</v>
      </c>
      <c r="Y103" s="1" t="n">
        <f aca="false">F102-N103</f>
        <v>0</v>
      </c>
      <c r="Z103" s="18" t="n">
        <f aca="false">G113+G118+G123</f>
        <v>0</v>
      </c>
      <c r="AA103" s="1" t="n">
        <f aca="false">G103-Z103</f>
        <v>0</v>
      </c>
      <c r="AB103" s="1" t="n">
        <f aca="false">G102-O103</f>
        <v>0</v>
      </c>
      <c r="AC103" s="18" t="n">
        <f aca="false">H113+H118+H123</f>
        <v>0</v>
      </c>
      <c r="AD103" s="1" t="n">
        <f aca="false">H103-AC103</f>
        <v>0</v>
      </c>
      <c r="AE103" s="1" t="n">
        <f aca="false">H102-P103</f>
        <v>0</v>
      </c>
      <c r="AF103" s="18" t="n">
        <f aca="false">I113+I118+I123</f>
        <v>0</v>
      </c>
      <c r="AG103" s="1" t="n">
        <f aca="false">I103-AF103</f>
        <v>0</v>
      </c>
      <c r="AH103" s="1" t="n">
        <f aca="false">I102-Q103</f>
        <v>0</v>
      </c>
      <c r="AI103" s="18" t="n">
        <f aca="false">J113+J118+J123</f>
        <v>0</v>
      </c>
      <c r="AJ103" s="1" t="n">
        <f aca="false">J103-AI103</f>
        <v>0</v>
      </c>
      <c r="AK103" s="1" t="n">
        <f aca="false">J102-R103</f>
        <v>0</v>
      </c>
      <c r="AL103" s="18" t="n">
        <f aca="false">K113+K118+K123</f>
        <v>0</v>
      </c>
      <c r="AM103" s="1" t="n">
        <f aca="false">K103-AL103</f>
        <v>0</v>
      </c>
      <c r="AN103" s="1" t="n">
        <f aca="false">K102-S103</f>
        <v>0</v>
      </c>
      <c r="AQ103" s="1" t="b">
        <f aca="false">E103=E108</f>
        <v>1</v>
      </c>
    </row>
    <row r="104" customFormat="false" ht="25.5" hidden="false" customHeight="false" outlineLevel="0" collapsed="false">
      <c r="A104" s="21"/>
      <c r="B104" s="16"/>
      <c r="C104" s="17"/>
      <c r="D104" s="14" t="s">
        <v>29</v>
      </c>
      <c r="E104" s="15" t="n">
        <v>0</v>
      </c>
      <c r="F104" s="15" t="n">
        <v>0</v>
      </c>
      <c r="G104" s="15" t="n">
        <v>0</v>
      </c>
      <c r="H104" s="15" t="n">
        <v>0</v>
      </c>
      <c r="I104" s="15" t="n">
        <v>0</v>
      </c>
      <c r="J104" s="15" t="n">
        <v>0</v>
      </c>
      <c r="K104" s="15" t="n">
        <f aca="false">E104+F104+G104+H104+I104+J104</f>
        <v>0</v>
      </c>
      <c r="T104" s="18" t="n">
        <f aca="false">E114+E119+E124</f>
        <v>0</v>
      </c>
      <c r="U104" s="1" t="n">
        <f aca="false">E104-T104</f>
        <v>0</v>
      </c>
      <c r="W104" s="18" t="n">
        <f aca="false">F114+F119+F124</f>
        <v>0</v>
      </c>
      <c r="X104" s="1" t="n">
        <f aca="false">F104-W104</f>
        <v>0</v>
      </c>
      <c r="Z104" s="18" t="n">
        <f aca="false">G114+G119+G124</f>
        <v>0</v>
      </c>
      <c r="AA104" s="1" t="n">
        <f aca="false">G104-Z104</f>
        <v>0</v>
      </c>
      <c r="AC104" s="18" t="n">
        <f aca="false">H114+H119+H124</f>
        <v>0</v>
      </c>
      <c r="AD104" s="1" t="n">
        <f aca="false">H104-AC104</f>
        <v>0</v>
      </c>
      <c r="AF104" s="18" t="n">
        <f aca="false">I114+I119+I124</f>
        <v>0</v>
      </c>
      <c r="AG104" s="1" t="n">
        <f aca="false">I104-AF104</f>
        <v>0</v>
      </c>
      <c r="AI104" s="18" t="n">
        <f aca="false">J114+J119+J124</f>
        <v>0</v>
      </c>
      <c r="AJ104" s="1" t="n">
        <f aca="false">J104-AI104</f>
        <v>0</v>
      </c>
      <c r="AL104" s="18" t="n">
        <f aca="false">K114+K119+K124</f>
        <v>0</v>
      </c>
      <c r="AM104" s="1" t="n">
        <f aca="false">K104-AL104</f>
        <v>0</v>
      </c>
      <c r="AQ104" s="1" t="b">
        <f aca="false">E104=E109</f>
        <v>1</v>
      </c>
    </row>
    <row r="105" customFormat="false" ht="25.5" hidden="false" customHeight="false" outlineLevel="0" collapsed="false">
      <c r="A105" s="21"/>
      <c r="B105" s="16"/>
      <c r="C105" s="17"/>
      <c r="D105" s="14" t="s">
        <v>30</v>
      </c>
      <c r="E105" s="15" t="n">
        <v>1439.66</v>
      </c>
      <c r="F105" s="15" t="n">
        <v>1406.33</v>
      </c>
      <c r="G105" s="15" t="n">
        <v>1406.33</v>
      </c>
      <c r="H105" s="15" t="n">
        <f aca="false">1406.33+0.004</f>
        <v>1406.334</v>
      </c>
      <c r="I105" s="15" t="n">
        <v>1406.33</v>
      </c>
      <c r="J105" s="15" t="n">
        <f aca="false">1406.33+0.004</f>
        <v>1406.334</v>
      </c>
      <c r="K105" s="15" t="n">
        <f aca="false">E105+F105+G105+H105+I105+J105</f>
        <v>8471.318</v>
      </c>
      <c r="T105" s="18" t="n">
        <f aca="false">E115+E120+E125</f>
        <v>1439.66</v>
      </c>
      <c r="U105" s="1" t="n">
        <f aca="false">E105-T105</f>
        <v>0</v>
      </c>
      <c r="W105" s="18" t="n">
        <f aca="false">F115+F120+F125</f>
        <v>1406.33</v>
      </c>
      <c r="X105" s="1" t="n">
        <f aca="false">F105-W105</f>
        <v>0</v>
      </c>
      <c r="Z105" s="18" t="n">
        <f aca="false">G115+G120+G125</f>
        <v>1406.33</v>
      </c>
      <c r="AA105" s="1" t="n">
        <f aca="false">G105-Z105</f>
        <v>0</v>
      </c>
      <c r="AC105" s="18" t="n">
        <f aca="false">H115+H120+H125</f>
        <v>1406.334</v>
      </c>
      <c r="AD105" s="1" t="n">
        <f aca="false">H105-AC105</f>
        <v>0</v>
      </c>
      <c r="AF105" s="18" t="n">
        <f aca="false">I115+I120+I125</f>
        <v>1406.33</v>
      </c>
      <c r="AG105" s="1" t="n">
        <f aca="false">I105-AF105</f>
        <v>0</v>
      </c>
      <c r="AI105" s="18" t="n">
        <f aca="false">J115+J120+J125</f>
        <v>1406.33</v>
      </c>
      <c r="AJ105" s="1" t="n">
        <f aca="false">J105-AI105</f>
        <v>0.00399999999990541</v>
      </c>
      <c r="AL105" s="18" t="n">
        <f aca="false">K115+K120+K125</f>
        <v>8471.314</v>
      </c>
      <c r="AM105" s="1" t="n">
        <f aca="false">K105-AL105</f>
        <v>0.00400000000081491</v>
      </c>
      <c r="AQ105" s="1" t="b">
        <f aca="false">E105=E110</f>
        <v>1</v>
      </c>
    </row>
    <row r="106" customFormat="false" ht="12.75" hidden="false" customHeight="false" outlineLevel="0" collapsed="false">
      <c r="A106" s="21"/>
      <c r="B106" s="16"/>
      <c r="C106" s="17"/>
      <c r="D106" s="14" t="s">
        <v>31</v>
      </c>
      <c r="E106" s="15" t="n">
        <v>0</v>
      </c>
      <c r="F106" s="15" t="n">
        <v>0</v>
      </c>
      <c r="G106" s="15" t="n">
        <v>0</v>
      </c>
      <c r="H106" s="15" t="n">
        <v>0</v>
      </c>
      <c r="I106" s="15" t="n">
        <v>0</v>
      </c>
      <c r="J106" s="15" t="n">
        <v>0</v>
      </c>
      <c r="K106" s="15" t="n">
        <f aca="false">E106+F106+G106+H106+I106+J106</f>
        <v>0</v>
      </c>
      <c r="W106" s="5"/>
      <c r="Z106" s="5"/>
      <c r="AC106" s="5"/>
      <c r="AF106" s="5"/>
      <c r="AI106" s="5"/>
      <c r="AL106" s="5"/>
      <c r="AQ106" s="1" t="b">
        <f aca="false">E106=E111</f>
        <v>1</v>
      </c>
    </row>
    <row r="107" customFormat="false" ht="63.75" hidden="false" customHeight="false" outlineLevel="0" collapsed="false">
      <c r="A107" s="21"/>
      <c r="B107" s="16"/>
      <c r="C107" s="13" t="s">
        <v>34</v>
      </c>
      <c r="D107" s="14" t="s">
        <v>14</v>
      </c>
      <c r="E107" s="15" t="n">
        <v>1439.66</v>
      </c>
      <c r="F107" s="15" t="n">
        <v>1406.33</v>
      </c>
      <c r="G107" s="15" t="n">
        <v>1406.33</v>
      </c>
      <c r="H107" s="15" t="n">
        <f aca="false">1406.33+0.004</f>
        <v>1406.334</v>
      </c>
      <c r="I107" s="15" t="n">
        <v>1406.33</v>
      </c>
      <c r="J107" s="15" t="n">
        <f aca="false">1406.33+0.004</f>
        <v>1406.334</v>
      </c>
      <c r="K107" s="15" t="n">
        <f aca="false">E107+F107+G107+H107+I107+J107</f>
        <v>8471.318</v>
      </c>
      <c r="W107" s="5"/>
      <c r="Z107" s="5"/>
      <c r="AC107" s="5"/>
      <c r="AF107" s="5"/>
      <c r="AI107" s="5"/>
      <c r="AL107" s="5"/>
    </row>
    <row r="108" customFormat="false" ht="25.5" hidden="false" customHeight="false" outlineLevel="0" collapsed="false">
      <c r="A108" s="21"/>
      <c r="B108" s="16"/>
      <c r="C108" s="17"/>
      <c r="D108" s="14" t="s">
        <v>28</v>
      </c>
      <c r="E108" s="15" t="n">
        <v>0</v>
      </c>
      <c r="F108" s="15" t="n">
        <v>0</v>
      </c>
      <c r="G108" s="15" t="n">
        <v>0</v>
      </c>
      <c r="H108" s="15" t="n">
        <v>0</v>
      </c>
      <c r="I108" s="15" t="n">
        <v>0</v>
      </c>
      <c r="J108" s="15" t="n">
        <v>0</v>
      </c>
      <c r="K108" s="15" t="n">
        <f aca="false">E108+F108+G108+H108+I108+J108</f>
        <v>0</v>
      </c>
      <c r="W108" s="5"/>
      <c r="Z108" s="5"/>
      <c r="AC108" s="5"/>
      <c r="AF108" s="5"/>
      <c r="AI108" s="5"/>
      <c r="AL108" s="5"/>
    </row>
    <row r="109" customFormat="false" ht="25.5" hidden="false" customHeight="false" outlineLevel="0" collapsed="false">
      <c r="A109" s="21"/>
      <c r="B109" s="16"/>
      <c r="C109" s="17"/>
      <c r="D109" s="14" t="s">
        <v>29</v>
      </c>
      <c r="E109" s="15" t="n">
        <v>0</v>
      </c>
      <c r="F109" s="15" t="n">
        <v>0</v>
      </c>
      <c r="G109" s="15" t="n">
        <v>0</v>
      </c>
      <c r="H109" s="15" t="n">
        <v>0</v>
      </c>
      <c r="I109" s="15" t="n">
        <v>0</v>
      </c>
      <c r="J109" s="15" t="n">
        <v>0</v>
      </c>
      <c r="K109" s="15" t="n">
        <f aca="false">E109+F109+G109+H109+I109+J109</f>
        <v>0</v>
      </c>
      <c r="W109" s="5"/>
      <c r="Z109" s="5"/>
      <c r="AC109" s="5"/>
      <c r="AF109" s="5"/>
      <c r="AI109" s="5"/>
      <c r="AL109" s="5"/>
    </row>
    <row r="110" customFormat="false" ht="25.5" hidden="false" customHeight="false" outlineLevel="0" collapsed="false">
      <c r="A110" s="21"/>
      <c r="B110" s="16"/>
      <c r="C110" s="17"/>
      <c r="D110" s="14" t="s">
        <v>30</v>
      </c>
      <c r="E110" s="15" t="n">
        <v>1439.66</v>
      </c>
      <c r="F110" s="15" t="n">
        <v>1406.33</v>
      </c>
      <c r="G110" s="15" t="n">
        <v>1406.33</v>
      </c>
      <c r="H110" s="15" t="n">
        <f aca="false">1406.33+0.004</f>
        <v>1406.334</v>
      </c>
      <c r="I110" s="15" t="n">
        <v>1406.33</v>
      </c>
      <c r="J110" s="15" t="n">
        <f aca="false">1406.33+0.004</f>
        <v>1406.334</v>
      </c>
      <c r="K110" s="15" t="n">
        <f aca="false">E110+F110+G110+H110+I110+J110</f>
        <v>8471.318</v>
      </c>
      <c r="W110" s="5"/>
      <c r="Z110" s="5"/>
      <c r="AC110" s="5"/>
      <c r="AF110" s="5"/>
      <c r="AI110" s="5"/>
      <c r="AL110" s="5"/>
    </row>
    <row r="111" customFormat="false" ht="12.75" hidden="false" customHeight="false" outlineLevel="0" collapsed="false">
      <c r="A111" s="21"/>
      <c r="B111" s="16"/>
      <c r="C111" s="17"/>
      <c r="D111" s="14" t="s">
        <v>31</v>
      </c>
      <c r="E111" s="15" t="n">
        <v>0</v>
      </c>
      <c r="F111" s="15" t="n">
        <v>0</v>
      </c>
      <c r="G111" s="15" t="n">
        <v>0</v>
      </c>
      <c r="H111" s="15" t="n">
        <v>0</v>
      </c>
      <c r="I111" s="15" t="n">
        <v>0</v>
      </c>
      <c r="J111" s="15" t="n">
        <v>0</v>
      </c>
      <c r="K111" s="15" t="n">
        <f aca="false">E111+F111+G111+H111+I111+J111</f>
        <v>0</v>
      </c>
      <c r="W111" s="5"/>
      <c r="Z111" s="5"/>
      <c r="AC111" s="5"/>
      <c r="AF111" s="5"/>
      <c r="AI111" s="5"/>
      <c r="AL111" s="5"/>
    </row>
    <row r="112" customFormat="false" ht="63.75" hidden="false" customHeight="false" outlineLevel="0" collapsed="false">
      <c r="A112" s="11" t="s">
        <v>65</v>
      </c>
      <c r="B112" s="12" t="s">
        <v>66</v>
      </c>
      <c r="C112" s="13" t="s">
        <v>34</v>
      </c>
      <c r="D112" s="14" t="s">
        <v>14</v>
      </c>
      <c r="E112" s="15" t="n">
        <v>1036.53</v>
      </c>
      <c r="F112" s="15" t="n">
        <v>1036.53</v>
      </c>
      <c r="G112" s="15" t="n">
        <v>1036.53</v>
      </c>
      <c r="H112" s="15" t="n">
        <f aca="false">1036.53+0.004</f>
        <v>1036.534</v>
      </c>
      <c r="I112" s="15" t="n">
        <v>1036.53</v>
      </c>
      <c r="J112" s="15" t="n">
        <v>1036.53</v>
      </c>
      <c r="K112" s="15" t="n">
        <f aca="false">E112+F112+G112+H112+I112+J112</f>
        <v>6219.184</v>
      </c>
      <c r="M112" s="4" t="n">
        <f aca="false">M113-E112</f>
        <v>0</v>
      </c>
      <c r="N112" s="4" t="n">
        <f aca="false">N113-F112</f>
        <v>0</v>
      </c>
      <c r="O112" s="4" t="n">
        <f aca="false">O113-G112</f>
        <v>0</v>
      </c>
      <c r="P112" s="4" t="n">
        <f aca="false">P113-H112</f>
        <v>0</v>
      </c>
      <c r="Q112" s="4" t="n">
        <f aca="false">Q113-I112</f>
        <v>0</v>
      </c>
      <c r="R112" s="4" t="n">
        <f aca="false">R113-J112</f>
        <v>0</v>
      </c>
      <c r="S112" s="4" t="n">
        <f aca="false">S113-K112</f>
        <v>0</v>
      </c>
      <c r="W112" s="5"/>
      <c r="Z112" s="5"/>
      <c r="AC112" s="5"/>
      <c r="AF112" s="5"/>
      <c r="AI112" s="5"/>
      <c r="AL112" s="5"/>
    </row>
    <row r="113" customFormat="false" ht="25.5" hidden="false" customHeight="false" outlineLevel="0" collapsed="false">
      <c r="A113" s="21"/>
      <c r="B113" s="16"/>
      <c r="C113" s="17"/>
      <c r="D113" s="14" t="s">
        <v>28</v>
      </c>
      <c r="E113" s="15" t="n">
        <v>0</v>
      </c>
      <c r="F113" s="15" t="n">
        <v>0</v>
      </c>
      <c r="G113" s="15" t="n">
        <v>0</v>
      </c>
      <c r="H113" s="15" t="n">
        <v>0</v>
      </c>
      <c r="I113" s="15" t="n">
        <v>0</v>
      </c>
      <c r="J113" s="15" t="n">
        <v>0</v>
      </c>
      <c r="K113" s="15" t="n">
        <f aca="false">E113+F113+G113+H113+I113+J113</f>
        <v>0</v>
      </c>
      <c r="M113" s="4" t="n">
        <f aca="false">E113+E114+E115+E116</f>
        <v>1036.53</v>
      </c>
      <c r="N113" s="4" t="n">
        <f aca="false">F113+F114+F115+F116</f>
        <v>1036.53</v>
      </c>
      <c r="O113" s="4" t="n">
        <f aca="false">G113+G114+G115+G116</f>
        <v>1036.53</v>
      </c>
      <c r="P113" s="4" t="n">
        <f aca="false">H113+H114+H115+H116</f>
        <v>1036.534</v>
      </c>
      <c r="Q113" s="4" t="n">
        <f aca="false">I113+I114+I115+I116</f>
        <v>1036.53</v>
      </c>
      <c r="R113" s="4" t="n">
        <f aca="false">J113+J114+J115+J116</f>
        <v>1036.53</v>
      </c>
      <c r="S113" s="4" t="n">
        <f aca="false">K113+K114+K115+K116</f>
        <v>6219.184</v>
      </c>
      <c r="V113" s="1" t="n">
        <f aca="false">E112-M113</f>
        <v>0</v>
      </c>
      <c r="W113" s="5"/>
      <c r="Y113" s="1" t="n">
        <f aca="false">F112-N113</f>
        <v>0</v>
      </c>
      <c r="Z113" s="5"/>
      <c r="AB113" s="1" t="n">
        <f aca="false">G112-O113</f>
        <v>0</v>
      </c>
      <c r="AC113" s="5"/>
      <c r="AE113" s="1" t="n">
        <f aca="false">H112-P113</f>
        <v>0</v>
      </c>
      <c r="AF113" s="5"/>
      <c r="AH113" s="1" t="n">
        <f aca="false">I112-Q113</f>
        <v>0</v>
      </c>
      <c r="AI113" s="5"/>
      <c r="AK113" s="1" t="n">
        <f aca="false">J112-R113</f>
        <v>0</v>
      </c>
      <c r="AL113" s="5"/>
      <c r="AN113" s="1" t="n">
        <f aca="false">K112-S113</f>
        <v>0</v>
      </c>
    </row>
    <row r="114" customFormat="false" ht="25.5" hidden="false" customHeight="false" outlineLevel="0" collapsed="false">
      <c r="A114" s="21"/>
      <c r="B114" s="16"/>
      <c r="C114" s="17"/>
      <c r="D114" s="14" t="s">
        <v>29</v>
      </c>
      <c r="E114" s="15" t="n">
        <v>0</v>
      </c>
      <c r="F114" s="15" t="n">
        <v>0</v>
      </c>
      <c r="G114" s="15" t="n">
        <v>0</v>
      </c>
      <c r="H114" s="15" t="n">
        <v>0</v>
      </c>
      <c r="I114" s="15" t="n">
        <v>0</v>
      </c>
      <c r="J114" s="15" t="n">
        <v>0</v>
      </c>
      <c r="K114" s="15" t="n">
        <f aca="false">E114+F114+G114+H114+I114+J114</f>
        <v>0</v>
      </c>
      <c r="W114" s="5"/>
      <c r="Z114" s="5"/>
      <c r="AC114" s="5"/>
      <c r="AF114" s="5"/>
      <c r="AI114" s="5"/>
      <c r="AL114" s="5"/>
    </row>
    <row r="115" customFormat="false" ht="25.5" hidden="false" customHeight="false" outlineLevel="0" collapsed="false">
      <c r="A115" s="21"/>
      <c r="B115" s="16"/>
      <c r="C115" s="17"/>
      <c r="D115" s="14" t="s">
        <v>30</v>
      </c>
      <c r="E115" s="15" t="n">
        <v>1036.53</v>
      </c>
      <c r="F115" s="15" t="n">
        <v>1036.53</v>
      </c>
      <c r="G115" s="15" t="n">
        <v>1036.53</v>
      </c>
      <c r="H115" s="15" t="n">
        <f aca="false">1036.53+0.004</f>
        <v>1036.534</v>
      </c>
      <c r="I115" s="15" t="n">
        <v>1036.53</v>
      </c>
      <c r="J115" s="15" t="n">
        <v>1036.53</v>
      </c>
      <c r="K115" s="15" t="n">
        <f aca="false">E115+F115+G115+H115+I115+J115</f>
        <v>6219.184</v>
      </c>
      <c r="W115" s="5"/>
      <c r="Z115" s="5"/>
      <c r="AC115" s="5"/>
      <c r="AF115" s="5"/>
      <c r="AI115" s="5"/>
      <c r="AL115" s="5"/>
    </row>
    <row r="116" customFormat="false" ht="12.75" hidden="false" customHeight="false" outlineLevel="0" collapsed="false">
      <c r="A116" s="21"/>
      <c r="B116" s="16"/>
      <c r="C116" s="17"/>
      <c r="D116" s="14" t="s">
        <v>31</v>
      </c>
      <c r="E116" s="15" t="n">
        <v>0</v>
      </c>
      <c r="F116" s="15" t="n">
        <v>0</v>
      </c>
      <c r="G116" s="15" t="n">
        <v>0</v>
      </c>
      <c r="H116" s="15" t="n">
        <v>0</v>
      </c>
      <c r="I116" s="15" t="n">
        <v>0</v>
      </c>
      <c r="J116" s="15" t="n">
        <v>0</v>
      </c>
      <c r="K116" s="15" t="n">
        <f aca="false">E116+F116+G116+H116+I116+J116</f>
        <v>0</v>
      </c>
      <c r="W116" s="5"/>
      <c r="Z116" s="5"/>
      <c r="AC116" s="5"/>
      <c r="AF116" s="5"/>
      <c r="AI116" s="5"/>
      <c r="AL116" s="5"/>
    </row>
    <row r="117" customFormat="false" ht="76.5" hidden="false" customHeight="false" outlineLevel="0" collapsed="false">
      <c r="A117" s="11" t="s">
        <v>67</v>
      </c>
      <c r="B117" s="12" t="s">
        <v>68</v>
      </c>
      <c r="C117" s="13" t="s">
        <v>34</v>
      </c>
      <c r="D117" s="14" t="s">
        <v>14</v>
      </c>
      <c r="E117" s="15" t="n">
        <v>361.92</v>
      </c>
      <c r="F117" s="15" t="n">
        <v>369.8</v>
      </c>
      <c r="G117" s="15" t="n">
        <v>369.8</v>
      </c>
      <c r="H117" s="15" t="n">
        <v>369.8</v>
      </c>
      <c r="I117" s="15" t="n">
        <v>369.8</v>
      </c>
      <c r="J117" s="15" t="n">
        <v>369.8</v>
      </c>
      <c r="K117" s="15" t="n">
        <f aca="false">E117+F117+G117+H117+I117+J117</f>
        <v>2210.92</v>
      </c>
      <c r="M117" s="4" t="n">
        <f aca="false">M118-E117</f>
        <v>0</v>
      </c>
      <c r="N117" s="4" t="n">
        <f aca="false">N118-F117</f>
        <v>0</v>
      </c>
      <c r="O117" s="4" t="n">
        <f aca="false">O118-G117</f>
        <v>0</v>
      </c>
      <c r="P117" s="4" t="n">
        <f aca="false">P118-H117</f>
        <v>0</v>
      </c>
      <c r="Q117" s="4" t="n">
        <f aca="false">Q118-I117</f>
        <v>0</v>
      </c>
      <c r="R117" s="4" t="n">
        <f aca="false">R118-J117</f>
        <v>0</v>
      </c>
      <c r="S117" s="4" t="n">
        <f aca="false">S118-K117</f>
        <v>0</v>
      </c>
      <c r="W117" s="5"/>
      <c r="Z117" s="5"/>
      <c r="AC117" s="5"/>
      <c r="AF117" s="5"/>
      <c r="AI117" s="5"/>
      <c r="AL117" s="5"/>
    </row>
    <row r="118" customFormat="false" ht="25.5" hidden="false" customHeight="false" outlineLevel="0" collapsed="false">
      <c r="A118" s="21"/>
      <c r="B118" s="16"/>
      <c r="C118" s="17"/>
      <c r="D118" s="14" t="s">
        <v>28</v>
      </c>
      <c r="E118" s="15" t="n">
        <v>0</v>
      </c>
      <c r="F118" s="15" t="n">
        <v>0</v>
      </c>
      <c r="G118" s="15" t="n">
        <v>0</v>
      </c>
      <c r="H118" s="15" t="n">
        <v>0</v>
      </c>
      <c r="I118" s="15" t="n">
        <v>0</v>
      </c>
      <c r="J118" s="15" t="n">
        <v>0</v>
      </c>
      <c r="K118" s="15" t="n">
        <f aca="false">E118+F118+G118+H118+I118+J118</f>
        <v>0</v>
      </c>
      <c r="M118" s="4" t="n">
        <f aca="false">E118+E119+E120+E121</f>
        <v>361.92</v>
      </c>
      <c r="N118" s="4" t="n">
        <f aca="false">F118+F119+F120+F121</f>
        <v>369.8</v>
      </c>
      <c r="O118" s="4" t="n">
        <f aca="false">G118+G119+G120+G121</f>
        <v>369.8</v>
      </c>
      <c r="P118" s="4" t="n">
        <f aca="false">H118+H119+H120+H121</f>
        <v>369.8</v>
      </c>
      <c r="Q118" s="4" t="n">
        <f aca="false">I118+I119+I120+I121</f>
        <v>369.8</v>
      </c>
      <c r="R118" s="4" t="n">
        <f aca="false">J118+J119+J120+J121</f>
        <v>369.8</v>
      </c>
      <c r="S118" s="4" t="n">
        <f aca="false">K118+K119+K120+K121</f>
        <v>2210.92</v>
      </c>
      <c r="V118" s="1" t="n">
        <f aca="false">E117-M118</f>
        <v>0</v>
      </c>
      <c r="W118" s="5"/>
      <c r="Y118" s="1" t="n">
        <f aca="false">F117-N118</f>
        <v>0</v>
      </c>
      <c r="Z118" s="5"/>
      <c r="AB118" s="1" t="n">
        <f aca="false">G117-O118</f>
        <v>0</v>
      </c>
      <c r="AC118" s="5"/>
      <c r="AE118" s="1" t="n">
        <f aca="false">H117-P118</f>
        <v>0</v>
      </c>
      <c r="AF118" s="5"/>
      <c r="AH118" s="1" t="n">
        <f aca="false">I117-Q118</f>
        <v>0</v>
      </c>
      <c r="AI118" s="5"/>
      <c r="AK118" s="1" t="n">
        <f aca="false">J117-R118</f>
        <v>0</v>
      </c>
      <c r="AL118" s="5"/>
      <c r="AN118" s="1" t="n">
        <f aca="false">K117-S118</f>
        <v>0</v>
      </c>
    </row>
    <row r="119" customFormat="false" ht="25.5" hidden="false" customHeight="false" outlineLevel="0" collapsed="false">
      <c r="A119" s="21"/>
      <c r="B119" s="16"/>
      <c r="C119" s="17"/>
      <c r="D119" s="14" t="s">
        <v>29</v>
      </c>
      <c r="E119" s="15" t="n">
        <v>0</v>
      </c>
      <c r="F119" s="15" t="n">
        <v>0</v>
      </c>
      <c r="G119" s="15" t="n">
        <v>0</v>
      </c>
      <c r="H119" s="15" t="n">
        <v>0</v>
      </c>
      <c r="I119" s="15" t="n">
        <v>0</v>
      </c>
      <c r="J119" s="15" t="n">
        <v>0</v>
      </c>
      <c r="K119" s="15" t="n">
        <f aca="false">E119+F119+G119+H119+I119+J119</f>
        <v>0</v>
      </c>
      <c r="W119" s="5"/>
      <c r="Z119" s="5"/>
      <c r="AC119" s="5"/>
      <c r="AF119" s="5"/>
      <c r="AI119" s="5"/>
      <c r="AL119" s="5"/>
    </row>
    <row r="120" customFormat="false" ht="25.5" hidden="false" customHeight="false" outlineLevel="0" collapsed="false">
      <c r="A120" s="21"/>
      <c r="B120" s="16"/>
      <c r="C120" s="17"/>
      <c r="D120" s="14" t="s">
        <v>30</v>
      </c>
      <c r="E120" s="15" t="n">
        <v>361.92</v>
      </c>
      <c r="F120" s="15" t="n">
        <v>369.8</v>
      </c>
      <c r="G120" s="15" t="n">
        <v>369.8</v>
      </c>
      <c r="H120" s="15" t="n">
        <v>369.8</v>
      </c>
      <c r="I120" s="15" t="n">
        <v>369.8</v>
      </c>
      <c r="J120" s="15" t="n">
        <v>369.8</v>
      </c>
      <c r="K120" s="15" t="n">
        <f aca="false">E120+F120+G120+H120+I120+J120</f>
        <v>2210.92</v>
      </c>
      <c r="W120" s="5"/>
      <c r="Z120" s="5"/>
      <c r="AC120" s="5"/>
      <c r="AF120" s="5"/>
      <c r="AI120" s="5"/>
      <c r="AL120" s="5"/>
    </row>
    <row r="121" customFormat="false" ht="12.75" hidden="false" customHeight="false" outlineLevel="0" collapsed="false">
      <c r="A121" s="21"/>
      <c r="B121" s="16"/>
      <c r="C121" s="17"/>
      <c r="D121" s="14" t="s">
        <v>31</v>
      </c>
      <c r="E121" s="15" t="n">
        <v>0</v>
      </c>
      <c r="F121" s="15" t="n">
        <v>0</v>
      </c>
      <c r="G121" s="15" t="n">
        <v>0</v>
      </c>
      <c r="H121" s="15" t="n">
        <v>0</v>
      </c>
      <c r="I121" s="15" t="n">
        <v>0</v>
      </c>
      <c r="J121" s="15" t="n">
        <v>0</v>
      </c>
      <c r="K121" s="15" t="n">
        <f aca="false">E121+F121+G121+H121+I121+J121</f>
        <v>0</v>
      </c>
      <c r="W121" s="5"/>
      <c r="Z121" s="5"/>
      <c r="AC121" s="5"/>
      <c r="AF121" s="5"/>
      <c r="AI121" s="5"/>
      <c r="AL121" s="5"/>
    </row>
    <row r="122" customFormat="false" ht="63.75" hidden="false" customHeight="false" outlineLevel="0" collapsed="false">
      <c r="A122" s="11" t="s">
        <v>69</v>
      </c>
      <c r="B122" s="12" t="s">
        <v>70</v>
      </c>
      <c r="C122" s="13" t="s">
        <v>34</v>
      </c>
      <c r="D122" s="14" t="s">
        <v>14</v>
      </c>
      <c r="E122" s="15" t="n">
        <v>41.21</v>
      </c>
      <c r="F122" s="15" t="n">
        <v>0</v>
      </c>
      <c r="G122" s="15" t="n">
        <v>0</v>
      </c>
      <c r="H122" s="15" t="n">
        <v>0</v>
      </c>
      <c r="I122" s="15" t="n">
        <v>0</v>
      </c>
      <c r="J122" s="15" t="n">
        <v>0</v>
      </c>
      <c r="K122" s="15" t="n">
        <f aca="false">E122+F122+G122+H122+I122+J122</f>
        <v>41.21</v>
      </c>
      <c r="M122" s="4" t="n">
        <f aca="false">M123-E122</f>
        <v>0</v>
      </c>
      <c r="N122" s="4" t="n">
        <f aca="false">N123-F122</f>
        <v>0</v>
      </c>
      <c r="O122" s="4" t="n">
        <f aca="false">O123-G122</f>
        <v>0</v>
      </c>
      <c r="P122" s="4" t="n">
        <f aca="false">P123-H122</f>
        <v>0</v>
      </c>
      <c r="Q122" s="4" t="n">
        <f aca="false">Q123-I122</f>
        <v>0</v>
      </c>
      <c r="R122" s="4" t="n">
        <f aca="false">R123-J122</f>
        <v>0</v>
      </c>
      <c r="S122" s="4" t="n">
        <f aca="false">S123-K122</f>
        <v>0</v>
      </c>
      <c r="W122" s="5"/>
      <c r="Z122" s="5"/>
      <c r="AC122" s="5"/>
      <c r="AF122" s="5"/>
      <c r="AI122" s="5"/>
      <c r="AL122" s="5"/>
    </row>
    <row r="123" customFormat="false" ht="25.5" hidden="false" customHeight="false" outlineLevel="0" collapsed="false">
      <c r="A123" s="21"/>
      <c r="B123" s="16"/>
      <c r="C123" s="17"/>
      <c r="D123" s="14" t="s">
        <v>28</v>
      </c>
      <c r="E123" s="15" t="n">
        <v>0</v>
      </c>
      <c r="F123" s="15" t="n">
        <v>0</v>
      </c>
      <c r="G123" s="15" t="n">
        <v>0</v>
      </c>
      <c r="H123" s="15" t="n">
        <v>0</v>
      </c>
      <c r="I123" s="15" t="n">
        <v>0</v>
      </c>
      <c r="J123" s="15" t="n">
        <v>0</v>
      </c>
      <c r="K123" s="15" t="n">
        <f aca="false">E123+F123+G123+H123+I123+J123</f>
        <v>0</v>
      </c>
      <c r="M123" s="4" t="n">
        <f aca="false">E123+E124+E125+E126</f>
        <v>41.21</v>
      </c>
      <c r="N123" s="4" t="n">
        <f aca="false">F123+F124+F125+F126</f>
        <v>0</v>
      </c>
      <c r="O123" s="4" t="n">
        <f aca="false">G123+G124+G125+G126</f>
        <v>0</v>
      </c>
      <c r="P123" s="4" t="n">
        <f aca="false">H123+H124+H125+H126</f>
        <v>0</v>
      </c>
      <c r="Q123" s="4" t="n">
        <f aca="false">I123+I124+I125+I126</f>
        <v>0</v>
      </c>
      <c r="R123" s="4" t="n">
        <f aca="false">J123+J124+J125+J126</f>
        <v>0</v>
      </c>
      <c r="S123" s="4" t="n">
        <f aca="false">K123+K124+K125+K126</f>
        <v>41.21</v>
      </c>
      <c r="V123" s="1" t="n">
        <f aca="false">E122-M123</f>
        <v>0</v>
      </c>
      <c r="W123" s="5"/>
      <c r="Y123" s="1" t="n">
        <f aca="false">F122-N123</f>
        <v>0</v>
      </c>
      <c r="Z123" s="5"/>
      <c r="AB123" s="1" t="n">
        <f aca="false">G122-O123</f>
        <v>0</v>
      </c>
      <c r="AC123" s="5"/>
      <c r="AE123" s="1" t="n">
        <f aca="false">H122-P123</f>
        <v>0</v>
      </c>
      <c r="AF123" s="5"/>
      <c r="AH123" s="1" t="n">
        <f aca="false">I122-Q123</f>
        <v>0</v>
      </c>
      <c r="AI123" s="5"/>
      <c r="AK123" s="1" t="n">
        <f aca="false">J122-R123</f>
        <v>0</v>
      </c>
      <c r="AL123" s="5"/>
      <c r="AN123" s="1" t="n">
        <f aca="false">K122-S123</f>
        <v>0</v>
      </c>
    </row>
    <row r="124" customFormat="false" ht="25.5" hidden="false" customHeight="false" outlineLevel="0" collapsed="false">
      <c r="A124" s="21"/>
      <c r="B124" s="16"/>
      <c r="C124" s="17"/>
      <c r="D124" s="14" t="s">
        <v>29</v>
      </c>
      <c r="E124" s="15" t="n">
        <v>0</v>
      </c>
      <c r="F124" s="15" t="n">
        <v>0</v>
      </c>
      <c r="G124" s="15" t="n">
        <v>0</v>
      </c>
      <c r="H124" s="15" t="n">
        <v>0</v>
      </c>
      <c r="I124" s="15" t="n">
        <v>0</v>
      </c>
      <c r="J124" s="15" t="n">
        <v>0</v>
      </c>
      <c r="K124" s="15" t="n">
        <f aca="false">E124+F124+G124+H124+I124+J124</f>
        <v>0</v>
      </c>
      <c r="W124" s="5"/>
      <c r="Z124" s="5"/>
      <c r="AC124" s="5"/>
      <c r="AF124" s="5"/>
      <c r="AI124" s="5"/>
      <c r="AL124" s="5"/>
    </row>
    <row r="125" customFormat="false" ht="25.5" hidden="false" customHeight="false" outlineLevel="0" collapsed="false">
      <c r="A125" s="21"/>
      <c r="B125" s="16"/>
      <c r="C125" s="17"/>
      <c r="D125" s="14" t="s">
        <v>30</v>
      </c>
      <c r="E125" s="15" t="n">
        <v>41.21</v>
      </c>
      <c r="F125" s="15" t="n">
        <v>0</v>
      </c>
      <c r="G125" s="15" t="n">
        <v>0</v>
      </c>
      <c r="H125" s="15" t="n">
        <v>0</v>
      </c>
      <c r="I125" s="15" t="n">
        <v>0</v>
      </c>
      <c r="J125" s="15" t="n">
        <v>0</v>
      </c>
      <c r="K125" s="15" t="n">
        <f aca="false">E125+F125+G125+H125+I125+J125</f>
        <v>41.21</v>
      </c>
      <c r="W125" s="5"/>
      <c r="Z125" s="5"/>
      <c r="AC125" s="5"/>
      <c r="AF125" s="5"/>
      <c r="AI125" s="5"/>
      <c r="AL125" s="5"/>
    </row>
    <row r="126" customFormat="false" ht="12.75" hidden="false" customHeight="false" outlineLevel="0" collapsed="false">
      <c r="A126" s="21"/>
      <c r="B126" s="16"/>
      <c r="C126" s="17"/>
      <c r="D126" s="14" t="s">
        <v>31</v>
      </c>
      <c r="E126" s="15" t="n">
        <v>0</v>
      </c>
      <c r="F126" s="15" t="n">
        <v>0</v>
      </c>
      <c r="G126" s="15" t="n">
        <v>0</v>
      </c>
      <c r="H126" s="15" t="n">
        <v>0</v>
      </c>
      <c r="I126" s="15" t="n">
        <v>0</v>
      </c>
      <c r="J126" s="15" t="n">
        <v>0</v>
      </c>
      <c r="K126" s="15" t="n">
        <f aca="false">E126+F126+G126+H126+I126+J126</f>
        <v>0</v>
      </c>
      <c r="W126" s="5"/>
      <c r="Z126" s="5"/>
      <c r="AC126" s="5"/>
      <c r="AF126" s="5"/>
      <c r="AI126" s="5"/>
      <c r="AL126" s="5"/>
    </row>
    <row r="127" customFormat="false" ht="12.75" hidden="false" customHeight="true" outlineLevel="0" collapsed="false">
      <c r="A127" s="11" t="s">
        <v>71</v>
      </c>
      <c r="B127" s="11" t="s">
        <v>72</v>
      </c>
      <c r="C127" s="11"/>
      <c r="D127" s="11"/>
      <c r="E127" s="11"/>
      <c r="F127" s="11"/>
      <c r="G127" s="11"/>
      <c r="H127" s="11"/>
      <c r="I127" s="11"/>
      <c r="J127" s="11"/>
      <c r="K127" s="11"/>
      <c r="W127" s="5"/>
      <c r="Z127" s="5"/>
      <c r="AC127" s="5"/>
      <c r="AF127" s="5"/>
      <c r="AI127" s="5"/>
      <c r="AL127" s="5"/>
    </row>
    <row r="128" customFormat="false" ht="25.5" hidden="false" customHeight="false" outlineLevel="0" collapsed="false">
      <c r="A128" s="11" t="s">
        <v>73</v>
      </c>
      <c r="B128" s="12" t="s">
        <v>74</v>
      </c>
      <c r="C128" s="13" t="s">
        <v>27</v>
      </c>
      <c r="D128" s="14" t="s">
        <v>14</v>
      </c>
      <c r="E128" s="15" t="n">
        <f aca="false">10959.02+0.003</f>
        <v>10959.023</v>
      </c>
      <c r="F128" s="15" t="n">
        <v>0.35</v>
      </c>
      <c r="G128" s="15" t="n">
        <v>0</v>
      </c>
      <c r="H128" s="15" t="n">
        <v>0</v>
      </c>
      <c r="I128" s="15" t="n">
        <v>0</v>
      </c>
      <c r="J128" s="15" t="n">
        <v>0</v>
      </c>
      <c r="K128" s="15" t="n">
        <f aca="false">E128+F128+G128+H128+I128+J128</f>
        <v>10959.373</v>
      </c>
      <c r="M128" s="4" t="n">
        <f aca="false">M129-E128</f>
        <v>0</v>
      </c>
      <c r="N128" s="4" t="n">
        <f aca="false">N129-F128</f>
        <v>0</v>
      </c>
      <c r="O128" s="4" t="n">
        <f aca="false">O129-G128</f>
        <v>0</v>
      </c>
      <c r="P128" s="4" t="n">
        <f aca="false">P129-H128</f>
        <v>0</v>
      </c>
      <c r="Q128" s="4" t="n">
        <f aca="false">Q129-I128</f>
        <v>0</v>
      </c>
      <c r="R128" s="4" t="n">
        <f aca="false">R129-J128</f>
        <v>0</v>
      </c>
      <c r="S128" s="4" t="n">
        <f aca="false">S129-K128</f>
        <v>0</v>
      </c>
      <c r="T128" s="18" t="n">
        <f aca="false">E138+E143+E148</f>
        <v>10959.023</v>
      </c>
      <c r="U128" s="1" t="n">
        <f aca="false">E128-T128</f>
        <v>0</v>
      </c>
      <c r="W128" s="18" t="n">
        <f aca="false">F138+F143+F148</f>
        <v>0.35</v>
      </c>
      <c r="X128" s="1" t="n">
        <f aca="false">F128-W128</f>
        <v>0</v>
      </c>
      <c r="Z128" s="18" t="n">
        <f aca="false">G138+G143+G148</f>
        <v>0</v>
      </c>
      <c r="AA128" s="1" t="n">
        <f aca="false">G128-Z128</f>
        <v>0</v>
      </c>
      <c r="AC128" s="18" t="n">
        <f aca="false">H138+H143+H148</f>
        <v>0</v>
      </c>
      <c r="AD128" s="1" t="n">
        <f aca="false">H128-AC128</f>
        <v>0</v>
      </c>
      <c r="AF128" s="18" t="n">
        <f aca="false">I138+I143+I148</f>
        <v>0</v>
      </c>
      <c r="AG128" s="1" t="n">
        <f aca="false">I128-AF128</f>
        <v>0</v>
      </c>
      <c r="AI128" s="18" t="n">
        <f aca="false">J138+J143+J148</f>
        <v>0</v>
      </c>
      <c r="AJ128" s="1" t="n">
        <f aca="false">J128-AI128</f>
        <v>0</v>
      </c>
      <c r="AL128" s="18" t="n">
        <f aca="false">K138+K143+K148</f>
        <v>10959.373</v>
      </c>
      <c r="AM128" s="1" t="n">
        <f aca="false">K128-AL128</f>
        <v>0</v>
      </c>
      <c r="AQ128" s="1" t="b">
        <f aca="false">E128=E133</f>
        <v>1</v>
      </c>
    </row>
    <row r="129" customFormat="false" ht="25.5" hidden="false" customHeight="false" outlineLevel="0" collapsed="false">
      <c r="A129" s="21"/>
      <c r="B129" s="16"/>
      <c r="C129" s="17"/>
      <c r="D129" s="14" t="s">
        <v>28</v>
      </c>
      <c r="E129" s="15" t="n">
        <f aca="false">5208.63+0.003</f>
        <v>5208.633</v>
      </c>
      <c r="F129" s="15" t="n">
        <v>0</v>
      </c>
      <c r="G129" s="15" t="n">
        <v>0</v>
      </c>
      <c r="H129" s="15" t="n">
        <v>0</v>
      </c>
      <c r="I129" s="15" t="n">
        <v>0</v>
      </c>
      <c r="J129" s="15" t="n">
        <v>0</v>
      </c>
      <c r="K129" s="15" t="n">
        <f aca="false">E129+F129+G129+H129+I129+J129</f>
        <v>5208.633</v>
      </c>
      <c r="M129" s="4" t="n">
        <f aca="false">E129+E130+E131+E132</f>
        <v>10959.023</v>
      </c>
      <c r="N129" s="4" t="n">
        <f aca="false">F129+F130+F131+F132</f>
        <v>0.35</v>
      </c>
      <c r="O129" s="4" t="n">
        <f aca="false">G129+G130+G131+G132</f>
        <v>0</v>
      </c>
      <c r="P129" s="4" t="n">
        <f aca="false">H129+H130+H131+H132</f>
        <v>0</v>
      </c>
      <c r="Q129" s="4" t="n">
        <f aca="false">I129+I130+I131+I132</f>
        <v>0</v>
      </c>
      <c r="R129" s="4" t="n">
        <f aca="false">J129+J130+J131+J132</f>
        <v>0</v>
      </c>
      <c r="S129" s="4" t="n">
        <f aca="false">K129+K130+K131+K132</f>
        <v>10959.373</v>
      </c>
      <c r="T129" s="18" t="n">
        <f aca="false">E139+E144+E149</f>
        <v>5208.633</v>
      </c>
      <c r="U129" s="1" t="n">
        <f aca="false">E129-T129</f>
        <v>0</v>
      </c>
      <c r="V129" s="1" t="n">
        <f aca="false">E128-M129</f>
        <v>0</v>
      </c>
      <c r="W129" s="18" t="n">
        <f aca="false">F139+F144+F149</f>
        <v>0</v>
      </c>
      <c r="X129" s="1" t="n">
        <f aca="false">F129-W129</f>
        <v>0</v>
      </c>
      <c r="Y129" s="1" t="n">
        <f aca="false">F128-N129</f>
        <v>0</v>
      </c>
      <c r="Z129" s="18" t="n">
        <f aca="false">G139+G144+G149</f>
        <v>0</v>
      </c>
      <c r="AA129" s="1" t="n">
        <f aca="false">G129-Z129</f>
        <v>0</v>
      </c>
      <c r="AB129" s="1" t="n">
        <f aca="false">G128-O129</f>
        <v>0</v>
      </c>
      <c r="AC129" s="18" t="n">
        <f aca="false">H139+H144+H149</f>
        <v>0</v>
      </c>
      <c r="AD129" s="1" t="n">
        <f aca="false">H129-AC129</f>
        <v>0</v>
      </c>
      <c r="AE129" s="1" t="n">
        <f aca="false">H128-P129</f>
        <v>0</v>
      </c>
      <c r="AF129" s="18" t="n">
        <f aca="false">I139+I144+I149</f>
        <v>0</v>
      </c>
      <c r="AG129" s="1" t="n">
        <f aca="false">I129-AF129</f>
        <v>0</v>
      </c>
      <c r="AH129" s="1" t="n">
        <f aca="false">I128-Q129</f>
        <v>0</v>
      </c>
      <c r="AI129" s="18" t="n">
        <f aca="false">J139+J144+J149</f>
        <v>0</v>
      </c>
      <c r="AJ129" s="1" t="n">
        <f aca="false">J129-AI129</f>
        <v>0</v>
      </c>
      <c r="AK129" s="1" t="n">
        <f aca="false">J128-R129</f>
        <v>0</v>
      </c>
      <c r="AL129" s="18" t="n">
        <f aca="false">K139+K144+K149</f>
        <v>5208.633</v>
      </c>
      <c r="AM129" s="1" t="n">
        <f aca="false">K129-AL129</f>
        <v>0</v>
      </c>
      <c r="AN129" s="1" t="n">
        <f aca="false">K128-S129</f>
        <v>0</v>
      </c>
      <c r="AQ129" s="1" t="b">
        <f aca="false">E129=E134</f>
        <v>1</v>
      </c>
    </row>
    <row r="130" customFormat="false" ht="25.5" hidden="false" customHeight="false" outlineLevel="0" collapsed="false">
      <c r="A130" s="21"/>
      <c r="B130" s="16"/>
      <c r="C130" s="17"/>
      <c r="D130" s="14" t="s">
        <v>29</v>
      </c>
      <c r="E130" s="15" t="n">
        <v>5742.21</v>
      </c>
      <c r="F130" s="15" t="n">
        <v>0.35</v>
      </c>
      <c r="G130" s="15" t="n">
        <v>0</v>
      </c>
      <c r="H130" s="15" t="n">
        <v>0</v>
      </c>
      <c r="I130" s="15" t="n">
        <v>0</v>
      </c>
      <c r="J130" s="15" t="n">
        <v>0</v>
      </c>
      <c r="K130" s="15" t="n">
        <f aca="false">E130+F130+G130+H130+I130+J130</f>
        <v>5742.56</v>
      </c>
      <c r="T130" s="18" t="n">
        <f aca="false">E140+E145+E150</f>
        <v>5742.21</v>
      </c>
      <c r="U130" s="1" t="n">
        <f aca="false">E130-T130</f>
        <v>0</v>
      </c>
      <c r="W130" s="18" t="n">
        <f aca="false">F140+F145+F150</f>
        <v>0.35</v>
      </c>
      <c r="X130" s="1" t="n">
        <f aca="false">F130-W130</f>
        <v>0</v>
      </c>
      <c r="Z130" s="18" t="n">
        <f aca="false">G140+G145+G150</f>
        <v>0</v>
      </c>
      <c r="AA130" s="1" t="n">
        <f aca="false">G130-Z130</f>
        <v>0</v>
      </c>
      <c r="AC130" s="18" t="n">
        <f aca="false">H140+H145+H150</f>
        <v>0</v>
      </c>
      <c r="AD130" s="1" t="n">
        <f aca="false">H130-AC130</f>
        <v>0</v>
      </c>
      <c r="AF130" s="18" t="n">
        <f aca="false">I140+I145+I150</f>
        <v>0</v>
      </c>
      <c r="AG130" s="1" t="n">
        <f aca="false">I130-AF130</f>
        <v>0</v>
      </c>
      <c r="AI130" s="18" t="n">
        <f aca="false">J140+J145+J150</f>
        <v>0</v>
      </c>
      <c r="AJ130" s="1" t="n">
        <f aca="false">J130-AI130</f>
        <v>0</v>
      </c>
      <c r="AL130" s="18" t="n">
        <f aca="false">K140+K145+K150</f>
        <v>5742.56</v>
      </c>
      <c r="AM130" s="1" t="n">
        <f aca="false">K130-AL130</f>
        <v>0</v>
      </c>
      <c r="AQ130" s="1" t="b">
        <f aca="false">E130=E135</f>
        <v>1</v>
      </c>
    </row>
    <row r="131" customFormat="false" ht="25.5" hidden="false" customHeight="false" outlineLevel="0" collapsed="false">
      <c r="A131" s="21"/>
      <c r="B131" s="16"/>
      <c r="C131" s="17"/>
      <c r="D131" s="14" t="s">
        <v>30</v>
      </c>
      <c r="E131" s="15" t="n">
        <v>8.18</v>
      </c>
      <c r="F131" s="15" t="n">
        <v>0</v>
      </c>
      <c r="G131" s="15" t="n">
        <v>0</v>
      </c>
      <c r="H131" s="15" t="n">
        <v>0</v>
      </c>
      <c r="I131" s="15" t="n">
        <v>0</v>
      </c>
      <c r="J131" s="15" t="n">
        <v>0</v>
      </c>
      <c r="K131" s="15" t="n">
        <f aca="false">E131+F131+G131+H131+I131+J131</f>
        <v>8.18</v>
      </c>
      <c r="T131" s="18" t="n">
        <f aca="false">E141+E146+E151</f>
        <v>8.18</v>
      </c>
      <c r="U131" s="1" t="n">
        <f aca="false">E131-T131</f>
        <v>0</v>
      </c>
      <c r="W131" s="18" t="n">
        <f aca="false">F141+F146+F151</f>
        <v>0</v>
      </c>
      <c r="X131" s="1" t="n">
        <f aca="false">F131-W131</f>
        <v>0</v>
      </c>
      <c r="Z131" s="18" t="n">
        <f aca="false">G141+G146+G151</f>
        <v>0</v>
      </c>
      <c r="AA131" s="1" t="n">
        <f aca="false">G131-Z131</f>
        <v>0</v>
      </c>
      <c r="AC131" s="18" t="n">
        <f aca="false">H141+H146+H151</f>
        <v>0</v>
      </c>
      <c r="AD131" s="1" t="n">
        <f aca="false">H131-AC131</f>
        <v>0</v>
      </c>
      <c r="AF131" s="18" t="n">
        <f aca="false">I141+I146+I151</f>
        <v>0</v>
      </c>
      <c r="AG131" s="1" t="n">
        <f aca="false">I131-AF131</f>
        <v>0</v>
      </c>
      <c r="AI131" s="18" t="n">
        <f aca="false">J141+J146+J151</f>
        <v>0</v>
      </c>
      <c r="AJ131" s="1" t="n">
        <f aca="false">J131-AI131</f>
        <v>0</v>
      </c>
      <c r="AL131" s="18" t="n">
        <f aca="false">K141+K146+K151</f>
        <v>8.18</v>
      </c>
      <c r="AM131" s="1" t="n">
        <f aca="false">K131-AL131</f>
        <v>0</v>
      </c>
      <c r="AQ131" s="1" t="b">
        <f aca="false">E131=E136</f>
        <v>1</v>
      </c>
    </row>
    <row r="132" customFormat="false" ht="12.75" hidden="false" customHeight="false" outlineLevel="0" collapsed="false">
      <c r="A132" s="21"/>
      <c r="B132" s="16"/>
      <c r="C132" s="17"/>
      <c r="D132" s="14" t="s">
        <v>31</v>
      </c>
      <c r="E132" s="15" t="n">
        <v>0</v>
      </c>
      <c r="F132" s="15" t="n">
        <v>0</v>
      </c>
      <c r="G132" s="15" t="n">
        <v>0</v>
      </c>
      <c r="H132" s="15" t="n">
        <v>0</v>
      </c>
      <c r="I132" s="15" t="n">
        <v>0</v>
      </c>
      <c r="J132" s="15" t="n">
        <v>0</v>
      </c>
      <c r="K132" s="15" t="n">
        <f aca="false">E132+F132+G132+H132+I132+J132</f>
        <v>0</v>
      </c>
      <c r="W132" s="5"/>
      <c r="Z132" s="5"/>
      <c r="AC132" s="5"/>
      <c r="AF132" s="5"/>
      <c r="AI132" s="5"/>
      <c r="AL132" s="5"/>
      <c r="AQ132" s="1" t="b">
        <f aca="false">E132=E137</f>
        <v>1</v>
      </c>
    </row>
    <row r="133" customFormat="false" ht="63.75" hidden="false" customHeight="false" outlineLevel="0" collapsed="false">
      <c r="A133" s="21"/>
      <c r="B133" s="16"/>
      <c r="C133" s="13" t="s">
        <v>34</v>
      </c>
      <c r="D133" s="14" t="s">
        <v>14</v>
      </c>
      <c r="E133" s="15" t="n">
        <f aca="false">10959.02+0.003</f>
        <v>10959.023</v>
      </c>
      <c r="F133" s="15" t="n">
        <v>0.35</v>
      </c>
      <c r="G133" s="15" t="n">
        <v>0</v>
      </c>
      <c r="H133" s="15" t="n">
        <v>0</v>
      </c>
      <c r="I133" s="15" t="n">
        <v>0</v>
      </c>
      <c r="J133" s="15" t="n">
        <v>0</v>
      </c>
      <c r="K133" s="15" t="n">
        <f aca="false">E133+F133+G133+H133+I133+J133</f>
        <v>10959.373</v>
      </c>
      <c r="W133" s="5"/>
      <c r="Z133" s="5"/>
      <c r="AC133" s="5"/>
      <c r="AF133" s="5"/>
      <c r="AI133" s="5"/>
      <c r="AL133" s="5"/>
    </row>
    <row r="134" customFormat="false" ht="25.5" hidden="false" customHeight="false" outlineLevel="0" collapsed="false">
      <c r="A134" s="21"/>
      <c r="B134" s="16"/>
      <c r="C134" s="17"/>
      <c r="D134" s="14" t="s">
        <v>28</v>
      </c>
      <c r="E134" s="15" t="n">
        <f aca="false">5208.63+0.003</f>
        <v>5208.633</v>
      </c>
      <c r="F134" s="15" t="n">
        <v>0</v>
      </c>
      <c r="G134" s="15" t="n">
        <v>0</v>
      </c>
      <c r="H134" s="15" t="n">
        <v>0</v>
      </c>
      <c r="I134" s="15" t="n">
        <v>0</v>
      </c>
      <c r="J134" s="15" t="n">
        <v>0</v>
      </c>
      <c r="K134" s="15" t="n">
        <f aca="false">E134+F134+G134+H134+I134+J134</f>
        <v>5208.633</v>
      </c>
      <c r="W134" s="5"/>
      <c r="Z134" s="5"/>
      <c r="AC134" s="5"/>
      <c r="AF134" s="5"/>
      <c r="AI134" s="5"/>
      <c r="AL134" s="5"/>
    </row>
    <row r="135" customFormat="false" ht="25.5" hidden="false" customHeight="false" outlineLevel="0" collapsed="false">
      <c r="A135" s="21"/>
      <c r="B135" s="16"/>
      <c r="C135" s="17"/>
      <c r="D135" s="14" t="s">
        <v>29</v>
      </c>
      <c r="E135" s="15" t="n">
        <v>5742.21</v>
      </c>
      <c r="F135" s="15" t="n">
        <v>0.35</v>
      </c>
      <c r="G135" s="15" t="n">
        <v>0</v>
      </c>
      <c r="H135" s="15" t="n">
        <v>0</v>
      </c>
      <c r="I135" s="15" t="n">
        <v>0</v>
      </c>
      <c r="J135" s="15" t="n">
        <v>0</v>
      </c>
      <c r="K135" s="15" t="n">
        <f aca="false">E135+F135+G135+H135+I135+J135</f>
        <v>5742.56</v>
      </c>
      <c r="W135" s="5"/>
      <c r="Z135" s="5"/>
      <c r="AC135" s="5"/>
      <c r="AF135" s="5"/>
      <c r="AI135" s="5"/>
      <c r="AL135" s="5"/>
    </row>
    <row r="136" customFormat="false" ht="25.5" hidden="false" customHeight="false" outlineLevel="0" collapsed="false">
      <c r="A136" s="21"/>
      <c r="B136" s="16"/>
      <c r="C136" s="17"/>
      <c r="D136" s="14" t="s">
        <v>30</v>
      </c>
      <c r="E136" s="15" t="n">
        <v>8.18</v>
      </c>
      <c r="F136" s="15" t="n">
        <v>0</v>
      </c>
      <c r="G136" s="15" t="n">
        <v>0</v>
      </c>
      <c r="H136" s="15" t="n">
        <v>0</v>
      </c>
      <c r="I136" s="15" t="n">
        <v>0</v>
      </c>
      <c r="J136" s="15" t="n">
        <v>0</v>
      </c>
      <c r="K136" s="15" t="n">
        <f aca="false">E136+F136+G136+H136+I136+J136</f>
        <v>8.18</v>
      </c>
      <c r="W136" s="5"/>
      <c r="Z136" s="5"/>
      <c r="AC136" s="5"/>
      <c r="AF136" s="5"/>
      <c r="AI136" s="5"/>
      <c r="AL136" s="5"/>
    </row>
    <row r="137" customFormat="false" ht="12.75" hidden="false" customHeight="false" outlineLevel="0" collapsed="false">
      <c r="A137" s="21"/>
      <c r="B137" s="16"/>
      <c r="C137" s="17"/>
      <c r="D137" s="14" t="s">
        <v>31</v>
      </c>
      <c r="E137" s="15" t="n">
        <v>0</v>
      </c>
      <c r="F137" s="15" t="n">
        <v>0</v>
      </c>
      <c r="G137" s="15" t="n">
        <v>0</v>
      </c>
      <c r="H137" s="15" t="n">
        <v>0</v>
      </c>
      <c r="I137" s="15" t="n">
        <v>0</v>
      </c>
      <c r="J137" s="15" t="n">
        <v>0</v>
      </c>
      <c r="K137" s="15" t="n">
        <f aca="false">E137+F137+G137+H137+I137+J137</f>
        <v>0</v>
      </c>
      <c r="W137" s="5"/>
      <c r="Z137" s="5"/>
      <c r="AC137" s="5"/>
      <c r="AF137" s="5"/>
      <c r="AI137" s="5"/>
      <c r="AL137" s="5"/>
    </row>
    <row r="138" customFormat="false" ht="63.75" hidden="false" customHeight="false" outlineLevel="0" collapsed="false">
      <c r="A138" s="11" t="s">
        <v>75</v>
      </c>
      <c r="B138" s="12" t="s">
        <v>76</v>
      </c>
      <c r="C138" s="13" t="s">
        <v>34</v>
      </c>
      <c r="D138" s="14" t="s">
        <v>14</v>
      </c>
      <c r="E138" s="15" t="n">
        <f aca="false">5426.19+0.003</f>
        <v>5426.193</v>
      </c>
      <c r="F138" s="15" t="n">
        <v>0</v>
      </c>
      <c r="G138" s="15" t="n">
        <v>0</v>
      </c>
      <c r="H138" s="15" t="n">
        <v>0</v>
      </c>
      <c r="I138" s="15" t="n">
        <v>0</v>
      </c>
      <c r="J138" s="15" t="n">
        <v>0</v>
      </c>
      <c r="K138" s="15" t="n">
        <f aca="false">E138+F138+G138+H138+I138+J138</f>
        <v>5426.193</v>
      </c>
      <c r="M138" s="4" t="n">
        <f aca="false">M139-E138</f>
        <v>0</v>
      </c>
      <c r="N138" s="4" t="n">
        <f aca="false">N139-F138</f>
        <v>0</v>
      </c>
      <c r="O138" s="4" t="n">
        <f aca="false">O139-G138</f>
        <v>0</v>
      </c>
      <c r="P138" s="4" t="n">
        <f aca="false">P139-H138</f>
        <v>0</v>
      </c>
      <c r="Q138" s="4" t="n">
        <f aca="false">Q139-I138</f>
        <v>0</v>
      </c>
      <c r="R138" s="4" t="n">
        <f aca="false">R139-J138</f>
        <v>0</v>
      </c>
      <c r="S138" s="4" t="n">
        <f aca="false">S139-K138</f>
        <v>0</v>
      </c>
      <c r="W138" s="5"/>
      <c r="Z138" s="5"/>
      <c r="AC138" s="5"/>
      <c r="AF138" s="5"/>
      <c r="AI138" s="5"/>
      <c r="AL138" s="5"/>
    </row>
    <row r="139" customFormat="false" ht="25.5" hidden="false" customHeight="false" outlineLevel="0" collapsed="false">
      <c r="A139" s="21"/>
      <c r="B139" s="16"/>
      <c r="C139" s="17"/>
      <c r="D139" s="14" t="s">
        <v>28</v>
      </c>
      <c r="E139" s="15" t="n">
        <f aca="false">5208.63+0.003</f>
        <v>5208.633</v>
      </c>
      <c r="F139" s="15" t="n">
        <v>0</v>
      </c>
      <c r="G139" s="15" t="n">
        <v>0</v>
      </c>
      <c r="H139" s="15" t="n">
        <v>0</v>
      </c>
      <c r="I139" s="15" t="n">
        <v>0</v>
      </c>
      <c r="J139" s="15" t="n">
        <v>0</v>
      </c>
      <c r="K139" s="15" t="n">
        <f aca="false">E139+F139+G139+H139+I139+J139</f>
        <v>5208.633</v>
      </c>
      <c r="M139" s="4" t="n">
        <f aca="false">E139+E140+E141+E142</f>
        <v>5426.193</v>
      </c>
      <c r="N139" s="4" t="n">
        <f aca="false">F139+F140+F141+F142</f>
        <v>0</v>
      </c>
      <c r="O139" s="4" t="n">
        <f aca="false">G139+G140+G141+G142</f>
        <v>0</v>
      </c>
      <c r="P139" s="4" t="n">
        <f aca="false">H139+H140+H141+H142</f>
        <v>0</v>
      </c>
      <c r="Q139" s="4" t="n">
        <f aca="false">I139+I140+I141+I142</f>
        <v>0</v>
      </c>
      <c r="R139" s="4" t="n">
        <f aca="false">J139+J140+J141+J142</f>
        <v>0</v>
      </c>
      <c r="S139" s="4" t="n">
        <f aca="false">K139+K140+K141+K142</f>
        <v>5426.193</v>
      </c>
      <c r="V139" s="1" t="n">
        <f aca="false">E138-M139</f>
        <v>0</v>
      </c>
      <c r="W139" s="5"/>
      <c r="Y139" s="1" t="n">
        <f aca="false">F138-N139</f>
        <v>0</v>
      </c>
      <c r="Z139" s="5"/>
      <c r="AB139" s="1" t="n">
        <f aca="false">G138-O139</f>
        <v>0</v>
      </c>
      <c r="AC139" s="5"/>
      <c r="AE139" s="1" t="n">
        <f aca="false">H138-P139</f>
        <v>0</v>
      </c>
      <c r="AF139" s="5"/>
      <c r="AH139" s="1" t="n">
        <f aca="false">I138-Q139</f>
        <v>0</v>
      </c>
      <c r="AI139" s="5"/>
      <c r="AK139" s="1" t="n">
        <f aca="false">J138-R139</f>
        <v>0</v>
      </c>
      <c r="AL139" s="5"/>
      <c r="AN139" s="1" t="n">
        <f aca="false">K138-S139</f>
        <v>0</v>
      </c>
    </row>
    <row r="140" customFormat="false" ht="25.5" hidden="false" customHeight="false" outlineLevel="0" collapsed="false">
      <c r="A140" s="21"/>
      <c r="B140" s="16"/>
      <c r="C140" s="17"/>
      <c r="D140" s="14" t="s">
        <v>29</v>
      </c>
      <c r="E140" s="15" t="n">
        <v>217.03</v>
      </c>
      <c r="F140" s="15" t="n">
        <v>0</v>
      </c>
      <c r="G140" s="15" t="n">
        <v>0</v>
      </c>
      <c r="H140" s="15" t="n">
        <v>0</v>
      </c>
      <c r="I140" s="15" t="n">
        <v>0</v>
      </c>
      <c r="J140" s="15" t="n">
        <v>0</v>
      </c>
      <c r="K140" s="15" t="n">
        <f aca="false">E140+F140+G140+H140+I140+J140</f>
        <v>217.03</v>
      </c>
      <c r="W140" s="5"/>
      <c r="Z140" s="5"/>
      <c r="AC140" s="5"/>
      <c r="AF140" s="5"/>
      <c r="AI140" s="5"/>
      <c r="AL140" s="5"/>
    </row>
    <row r="141" customFormat="false" ht="25.5" hidden="false" customHeight="false" outlineLevel="0" collapsed="false">
      <c r="A141" s="21"/>
      <c r="B141" s="16"/>
      <c r="C141" s="17"/>
      <c r="D141" s="14" t="s">
        <v>30</v>
      </c>
      <c r="E141" s="15" t="n">
        <v>0.53</v>
      </c>
      <c r="F141" s="15" t="n">
        <v>0</v>
      </c>
      <c r="G141" s="15" t="n">
        <v>0</v>
      </c>
      <c r="H141" s="15" t="n">
        <v>0</v>
      </c>
      <c r="I141" s="15" t="n">
        <v>0</v>
      </c>
      <c r="J141" s="15" t="n">
        <v>0</v>
      </c>
      <c r="K141" s="15" t="n">
        <f aca="false">E141+F141+G141+H141+I141+J141</f>
        <v>0.53</v>
      </c>
      <c r="W141" s="5"/>
      <c r="Z141" s="5"/>
      <c r="AC141" s="5"/>
      <c r="AF141" s="5"/>
      <c r="AI141" s="5"/>
      <c r="AL141" s="5"/>
    </row>
    <row r="142" customFormat="false" ht="12.75" hidden="false" customHeight="false" outlineLevel="0" collapsed="false">
      <c r="A142" s="21"/>
      <c r="B142" s="16"/>
      <c r="C142" s="17"/>
      <c r="D142" s="14" t="s">
        <v>31</v>
      </c>
      <c r="E142" s="15" t="n">
        <v>0</v>
      </c>
      <c r="F142" s="15" t="n">
        <v>0</v>
      </c>
      <c r="G142" s="15" t="n">
        <v>0</v>
      </c>
      <c r="H142" s="15" t="n">
        <v>0</v>
      </c>
      <c r="I142" s="15" t="n">
        <v>0</v>
      </c>
      <c r="J142" s="15" t="n">
        <v>0</v>
      </c>
      <c r="K142" s="15" t="n">
        <f aca="false">E142+F142+G142+H142+I142+J142</f>
        <v>0</v>
      </c>
      <c r="W142" s="5"/>
      <c r="Z142" s="5"/>
      <c r="AC142" s="5"/>
      <c r="AF142" s="5"/>
      <c r="AI142" s="5"/>
      <c r="AL142" s="5"/>
    </row>
    <row r="143" customFormat="false" ht="63.75" hidden="false" customHeight="false" outlineLevel="0" collapsed="false">
      <c r="A143" s="11" t="s">
        <v>77</v>
      </c>
      <c r="B143" s="12" t="s">
        <v>78</v>
      </c>
      <c r="C143" s="13" t="s">
        <v>34</v>
      </c>
      <c r="D143" s="14" t="s">
        <v>14</v>
      </c>
      <c r="E143" s="15" t="n">
        <v>5032.83</v>
      </c>
      <c r="F143" s="15" t="n">
        <v>0.35</v>
      </c>
      <c r="G143" s="15" t="n">
        <v>0</v>
      </c>
      <c r="H143" s="15" t="n">
        <v>0</v>
      </c>
      <c r="I143" s="15" t="n">
        <v>0</v>
      </c>
      <c r="J143" s="15" t="n">
        <v>0</v>
      </c>
      <c r="K143" s="15" t="n">
        <f aca="false">E143+F143+G143+H143+I143+J143</f>
        <v>5033.18</v>
      </c>
      <c r="M143" s="4" t="n">
        <f aca="false">M144-E143</f>
        <v>0</v>
      </c>
      <c r="N143" s="4" t="n">
        <f aca="false">N144-F143</f>
        <v>0</v>
      </c>
      <c r="O143" s="4" t="n">
        <f aca="false">O144-G143</f>
        <v>0</v>
      </c>
      <c r="P143" s="4" t="n">
        <f aca="false">P144-H143</f>
        <v>0</v>
      </c>
      <c r="Q143" s="4" t="n">
        <f aca="false">Q144-I143</f>
        <v>0</v>
      </c>
      <c r="R143" s="4" t="n">
        <f aca="false">R144-J143</f>
        <v>0</v>
      </c>
      <c r="S143" s="4" t="n">
        <f aca="false">S144-K143</f>
        <v>0</v>
      </c>
      <c r="W143" s="5"/>
      <c r="Z143" s="5"/>
      <c r="AC143" s="5"/>
      <c r="AF143" s="5"/>
      <c r="AI143" s="5"/>
      <c r="AL143" s="5"/>
    </row>
    <row r="144" customFormat="false" ht="25.5" hidden="false" customHeight="false" outlineLevel="0" collapsed="false">
      <c r="A144" s="21"/>
      <c r="B144" s="16"/>
      <c r="C144" s="17"/>
      <c r="D144" s="14" t="s">
        <v>28</v>
      </c>
      <c r="E144" s="15" t="n">
        <v>0</v>
      </c>
      <c r="F144" s="15" t="n">
        <v>0</v>
      </c>
      <c r="G144" s="15" t="n">
        <v>0</v>
      </c>
      <c r="H144" s="15" t="n">
        <v>0</v>
      </c>
      <c r="I144" s="15" t="n">
        <v>0</v>
      </c>
      <c r="J144" s="15" t="n">
        <v>0</v>
      </c>
      <c r="K144" s="15" t="n">
        <f aca="false">E144+F144+G144+H144+I144+J144</f>
        <v>0</v>
      </c>
      <c r="M144" s="4" t="n">
        <f aca="false">E144+E145+E146+E147</f>
        <v>5032.83</v>
      </c>
      <c r="N144" s="4" t="n">
        <f aca="false">F144+F145+F146+F147</f>
        <v>0.35</v>
      </c>
      <c r="O144" s="4" t="n">
        <f aca="false">G144+G145+G146+G147</f>
        <v>0</v>
      </c>
      <c r="P144" s="4" t="n">
        <f aca="false">H144+H145+H146+H147</f>
        <v>0</v>
      </c>
      <c r="Q144" s="4" t="n">
        <f aca="false">I144+I145+I146+I147</f>
        <v>0</v>
      </c>
      <c r="R144" s="4" t="n">
        <f aca="false">J144+J145+J146+J147</f>
        <v>0</v>
      </c>
      <c r="S144" s="4" t="n">
        <f aca="false">K144+K145+K146+K147</f>
        <v>5033.18</v>
      </c>
      <c r="V144" s="1" t="n">
        <f aca="false">E143-M144</f>
        <v>0</v>
      </c>
      <c r="W144" s="5"/>
      <c r="Y144" s="1" t="n">
        <f aca="false">F143-N144</f>
        <v>0</v>
      </c>
      <c r="Z144" s="5"/>
      <c r="AB144" s="1" t="n">
        <f aca="false">G143-O144</f>
        <v>0</v>
      </c>
      <c r="AC144" s="5"/>
      <c r="AE144" s="1" t="n">
        <f aca="false">H143-P144</f>
        <v>0</v>
      </c>
      <c r="AF144" s="5"/>
      <c r="AH144" s="1" t="n">
        <f aca="false">I143-Q144</f>
        <v>0</v>
      </c>
      <c r="AI144" s="5"/>
      <c r="AK144" s="1" t="n">
        <f aca="false">J143-R144</f>
        <v>0</v>
      </c>
      <c r="AL144" s="5"/>
      <c r="AN144" s="1" t="n">
        <f aca="false">K143-S144</f>
        <v>0</v>
      </c>
    </row>
    <row r="145" customFormat="false" ht="25.5" hidden="false" customHeight="false" outlineLevel="0" collapsed="false">
      <c r="A145" s="21"/>
      <c r="B145" s="16"/>
      <c r="C145" s="17"/>
      <c r="D145" s="14" t="s">
        <v>29</v>
      </c>
      <c r="E145" s="15" t="n">
        <v>5025.18</v>
      </c>
      <c r="F145" s="15" t="n">
        <v>0.35</v>
      </c>
      <c r="G145" s="15" t="n">
        <v>0</v>
      </c>
      <c r="H145" s="15" t="n">
        <v>0</v>
      </c>
      <c r="I145" s="15" t="n">
        <v>0</v>
      </c>
      <c r="J145" s="15" t="n">
        <v>0</v>
      </c>
      <c r="K145" s="15" t="n">
        <f aca="false">E145+F145+G145+H145+I145+J145</f>
        <v>5025.53</v>
      </c>
      <c r="W145" s="5"/>
      <c r="Z145" s="5"/>
      <c r="AC145" s="5"/>
      <c r="AF145" s="5"/>
      <c r="AI145" s="5"/>
      <c r="AL145" s="5"/>
    </row>
    <row r="146" customFormat="false" ht="25.5" hidden="false" customHeight="false" outlineLevel="0" collapsed="false">
      <c r="A146" s="21"/>
      <c r="B146" s="16"/>
      <c r="C146" s="17"/>
      <c r="D146" s="14" t="s">
        <v>30</v>
      </c>
      <c r="E146" s="15" t="n">
        <v>7.65</v>
      </c>
      <c r="F146" s="15" t="n">
        <v>0</v>
      </c>
      <c r="G146" s="15" t="n">
        <v>0</v>
      </c>
      <c r="H146" s="15" t="n">
        <v>0</v>
      </c>
      <c r="I146" s="15" t="n">
        <v>0</v>
      </c>
      <c r="J146" s="15" t="n">
        <v>0</v>
      </c>
      <c r="K146" s="15" t="n">
        <f aca="false">E146+F146+G146+H146+I146+J146</f>
        <v>7.65</v>
      </c>
      <c r="W146" s="5"/>
      <c r="Z146" s="5"/>
      <c r="AC146" s="5"/>
      <c r="AF146" s="5"/>
      <c r="AI146" s="5"/>
      <c r="AL146" s="5"/>
    </row>
    <row r="147" customFormat="false" ht="12.75" hidden="false" customHeight="false" outlineLevel="0" collapsed="false">
      <c r="A147" s="21"/>
      <c r="B147" s="16"/>
      <c r="C147" s="17"/>
      <c r="D147" s="14" t="s">
        <v>31</v>
      </c>
      <c r="E147" s="15" t="n">
        <v>0</v>
      </c>
      <c r="F147" s="15" t="n">
        <v>0</v>
      </c>
      <c r="G147" s="15" t="n">
        <v>0</v>
      </c>
      <c r="H147" s="15" t="n">
        <v>0</v>
      </c>
      <c r="I147" s="15" t="n">
        <v>0</v>
      </c>
      <c r="J147" s="15" t="n">
        <v>0</v>
      </c>
      <c r="K147" s="15" t="n">
        <f aca="false">E147+F147+G147+H147+I147+J147</f>
        <v>0</v>
      </c>
      <c r="W147" s="5"/>
      <c r="Z147" s="5"/>
      <c r="AC147" s="5"/>
      <c r="AF147" s="5"/>
      <c r="AI147" s="5"/>
      <c r="AL147" s="5"/>
    </row>
    <row r="148" customFormat="false" ht="102" hidden="false" customHeight="false" outlineLevel="0" collapsed="false">
      <c r="A148" s="11" t="s">
        <v>79</v>
      </c>
      <c r="B148" s="12" t="s">
        <v>80</v>
      </c>
      <c r="C148" s="13" t="s">
        <v>34</v>
      </c>
      <c r="D148" s="14" t="s">
        <v>14</v>
      </c>
      <c r="E148" s="15" t="n">
        <v>500</v>
      </c>
      <c r="F148" s="15" t="n">
        <v>0</v>
      </c>
      <c r="G148" s="15" t="n">
        <v>0</v>
      </c>
      <c r="H148" s="15" t="n">
        <v>0</v>
      </c>
      <c r="I148" s="15" t="n">
        <v>0</v>
      </c>
      <c r="J148" s="15" t="n">
        <v>0</v>
      </c>
      <c r="K148" s="15" t="n">
        <v>500</v>
      </c>
      <c r="L148" s="22"/>
      <c r="W148" s="5"/>
      <c r="Z148" s="5"/>
      <c r="AC148" s="5"/>
      <c r="AF148" s="5"/>
      <c r="AI148" s="5"/>
      <c r="AL148" s="5"/>
    </row>
    <row r="149" customFormat="false" ht="25.5" hidden="false" customHeight="false" outlineLevel="0" collapsed="false">
      <c r="A149" s="23"/>
      <c r="B149" s="16"/>
      <c r="C149" s="17"/>
      <c r="D149" s="14" t="s">
        <v>28</v>
      </c>
      <c r="E149" s="15" t="n">
        <v>0</v>
      </c>
      <c r="F149" s="15" t="n">
        <v>0</v>
      </c>
      <c r="G149" s="15" t="n">
        <v>0</v>
      </c>
      <c r="H149" s="15" t="n">
        <v>0</v>
      </c>
      <c r="I149" s="15" t="n">
        <v>0</v>
      </c>
      <c r="J149" s="15" t="n">
        <v>0</v>
      </c>
      <c r="K149" s="15" t="n">
        <v>0</v>
      </c>
      <c r="L149" s="22"/>
      <c r="W149" s="5"/>
      <c r="Z149" s="5"/>
      <c r="AC149" s="5"/>
      <c r="AF149" s="5"/>
      <c r="AI149" s="5"/>
      <c r="AL149" s="5"/>
    </row>
    <row r="150" customFormat="false" ht="25.5" hidden="false" customHeight="false" outlineLevel="0" collapsed="false">
      <c r="A150" s="23"/>
      <c r="B150" s="16"/>
      <c r="C150" s="17"/>
      <c r="D150" s="14" t="s">
        <v>29</v>
      </c>
      <c r="E150" s="15" t="n">
        <v>500</v>
      </c>
      <c r="F150" s="15" t="n">
        <v>0</v>
      </c>
      <c r="G150" s="15" t="n">
        <v>0</v>
      </c>
      <c r="H150" s="15" t="n">
        <v>0</v>
      </c>
      <c r="I150" s="15" t="n">
        <v>0</v>
      </c>
      <c r="J150" s="15" t="n">
        <v>0</v>
      </c>
      <c r="K150" s="15" t="n">
        <v>500</v>
      </c>
      <c r="L150" s="22"/>
      <c r="W150" s="5"/>
      <c r="Z150" s="5"/>
      <c r="AC150" s="5"/>
      <c r="AF150" s="5"/>
      <c r="AI150" s="5"/>
      <c r="AL150" s="5"/>
    </row>
    <row r="151" customFormat="false" ht="25.5" hidden="false" customHeight="false" outlineLevel="0" collapsed="false">
      <c r="A151" s="23"/>
      <c r="B151" s="16"/>
      <c r="C151" s="17"/>
      <c r="D151" s="14" t="s">
        <v>30</v>
      </c>
      <c r="E151" s="15" t="n">
        <v>0</v>
      </c>
      <c r="F151" s="15" t="n">
        <v>0</v>
      </c>
      <c r="G151" s="15" t="n">
        <v>0</v>
      </c>
      <c r="H151" s="15" t="n">
        <v>0</v>
      </c>
      <c r="I151" s="15" t="n">
        <v>0</v>
      </c>
      <c r="J151" s="15" t="n">
        <v>0</v>
      </c>
      <c r="K151" s="15" t="n">
        <v>0</v>
      </c>
      <c r="L151" s="22"/>
      <c r="W151" s="5"/>
      <c r="Z151" s="5"/>
      <c r="AC151" s="5"/>
      <c r="AF151" s="5"/>
      <c r="AI151" s="5"/>
      <c r="AL151" s="5"/>
    </row>
    <row r="152" customFormat="false" ht="12.75" hidden="false" customHeight="false" outlineLevel="0" collapsed="false">
      <c r="A152" s="23"/>
      <c r="B152" s="24"/>
      <c r="C152" s="25"/>
      <c r="D152" s="14" t="s">
        <v>31</v>
      </c>
      <c r="E152" s="15" t="n">
        <v>0</v>
      </c>
      <c r="F152" s="15" t="n">
        <v>0</v>
      </c>
      <c r="G152" s="15" t="n">
        <v>0</v>
      </c>
      <c r="H152" s="15" t="n">
        <v>0</v>
      </c>
      <c r="I152" s="15" t="n">
        <v>0</v>
      </c>
      <c r="J152" s="15" t="n">
        <v>0</v>
      </c>
      <c r="K152" s="15" t="n">
        <v>0</v>
      </c>
      <c r="L152" s="22"/>
      <c r="W152" s="5"/>
      <c r="Z152" s="5"/>
      <c r="AC152" s="5"/>
      <c r="AF152" s="5"/>
      <c r="AI152" s="5"/>
      <c r="AL152" s="5"/>
    </row>
    <row r="153" customFormat="false" ht="25.5" hidden="false" customHeight="false" outlineLevel="0" collapsed="false">
      <c r="A153" s="11" t="s">
        <v>81</v>
      </c>
      <c r="B153" s="12" t="s">
        <v>82</v>
      </c>
      <c r="C153" s="13" t="s">
        <v>27</v>
      </c>
      <c r="D153" s="14" t="s">
        <v>14</v>
      </c>
      <c r="E153" s="15" t="n">
        <f aca="false">218051.96+0.004</f>
        <v>218051.964</v>
      </c>
      <c r="F153" s="15" t="n">
        <v>216896.09</v>
      </c>
      <c r="G153" s="15" t="n">
        <v>211449.53</v>
      </c>
      <c r="H153" s="15" t="n">
        <v>0</v>
      </c>
      <c r="I153" s="15" t="n">
        <v>0</v>
      </c>
      <c r="J153" s="15" t="n">
        <v>0</v>
      </c>
      <c r="K153" s="15" t="n">
        <f aca="false">E153+F153+G153+H153+I153+J153</f>
        <v>646397.584</v>
      </c>
      <c r="M153" s="4" t="n">
        <f aca="false">M154-E153</f>
        <v>0</v>
      </c>
      <c r="N153" s="4" t="n">
        <f aca="false">N154-F153</f>
        <v>0</v>
      </c>
      <c r="O153" s="4" t="n">
        <f aca="false">O154-G153</f>
        <v>0</v>
      </c>
      <c r="P153" s="4" t="n">
        <f aca="false">P154-H153</f>
        <v>0</v>
      </c>
      <c r="Q153" s="4" t="n">
        <f aca="false">Q154-I153</f>
        <v>0</v>
      </c>
      <c r="R153" s="4" t="n">
        <f aca="false">R154-J153</f>
        <v>0</v>
      </c>
      <c r="S153" s="4" t="n">
        <f aca="false">S154-K153</f>
        <v>0</v>
      </c>
      <c r="T153" s="18" t="n">
        <f aca="false">E163+E168+E173</f>
        <v>218051.964</v>
      </c>
      <c r="U153" s="1" t="n">
        <f aca="false">E153-T153</f>
        <v>0</v>
      </c>
      <c r="W153" s="18" t="n">
        <f aca="false">F173+F168+F163</f>
        <v>216896.09</v>
      </c>
      <c r="X153" s="1" t="n">
        <f aca="false">F153-W153</f>
        <v>0</v>
      </c>
      <c r="Z153" s="18" t="n">
        <f aca="false">G173+G168+G163</f>
        <v>211449.53</v>
      </c>
      <c r="AA153" s="1" t="n">
        <f aca="false">G153-Z153</f>
        <v>0</v>
      </c>
      <c r="AC153" s="18" t="n">
        <f aca="false">H163+H168+H173</f>
        <v>0</v>
      </c>
      <c r="AD153" s="1" t="n">
        <f aca="false">H153-AC153</f>
        <v>0</v>
      </c>
      <c r="AF153" s="18" t="n">
        <f aca="false">I163+I168+I173</f>
        <v>0</v>
      </c>
      <c r="AG153" s="1" t="n">
        <f aca="false">I153-AF153</f>
        <v>0</v>
      </c>
      <c r="AI153" s="18" t="n">
        <f aca="false">J163+J168+J173</f>
        <v>0</v>
      </c>
      <c r="AJ153" s="1" t="n">
        <f aca="false">J153-AI153</f>
        <v>0</v>
      </c>
      <c r="AL153" s="18" t="n">
        <f aca="false">K163+K168+K173</f>
        <v>646397.584</v>
      </c>
      <c r="AM153" s="1" t="n">
        <f aca="false">K153-AL153</f>
        <v>0</v>
      </c>
      <c r="AQ153" s="1" t="b">
        <f aca="false">E153=E158</f>
        <v>1</v>
      </c>
    </row>
    <row r="154" customFormat="false" ht="25.5" hidden="false" customHeight="false" outlineLevel="0" collapsed="false">
      <c r="A154" s="21"/>
      <c r="B154" s="16"/>
      <c r="C154" s="17"/>
      <c r="D154" s="14" t="s">
        <v>28</v>
      </c>
      <c r="E154" s="15" t="n">
        <f aca="false">217343.26+0.004</f>
        <v>217343.264</v>
      </c>
      <c r="F154" s="15" t="n">
        <v>215996.78</v>
      </c>
      <c r="G154" s="15" t="n">
        <v>210350.85</v>
      </c>
      <c r="H154" s="15" t="n">
        <v>0</v>
      </c>
      <c r="I154" s="15" t="n">
        <v>0</v>
      </c>
      <c r="J154" s="15" t="n">
        <v>0</v>
      </c>
      <c r="K154" s="15" t="n">
        <f aca="false">E154+F154+G154+H154+I154+J154</f>
        <v>643690.894</v>
      </c>
      <c r="M154" s="4" t="n">
        <f aca="false">E154+E155+E156+E157</f>
        <v>218051.964</v>
      </c>
      <c r="N154" s="4" t="n">
        <f aca="false">F154+F155+F156+F157</f>
        <v>216896.09</v>
      </c>
      <c r="O154" s="4" t="n">
        <f aca="false">G154+G155+G156+G157</f>
        <v>211449.53</v>
      </c>
      <c r="P154" s="4" t="n">
        <f aca="false">H154+H155+H156+H157</f>
        <v>0</v>
      </c>
      <c r="Q154" s="4" t="n">
        <f aca="false">I154+I155+I156+I157</f>
        <v>0</v>
      </c>
      <c r="R154" s="4" t="n">
        <f aca="false">J154+J155+J156+J157</f>
        <v>0</v>
      </c>
      <c r="S154" s="4" t="n">
        <f aca="false">K154+K155+K156+K157</f>
        <v>646397.584</v>
      </c>
      <c r="T154" s="18" t="n">
        <f aca="false">E164+E169+E174</f>
        <v>217343.264</v>
      </c>
      <c r="U154" s="1" t="n">
        <f aca="false">E154-T154</f>
        <v>0</v>
      </c>
      <c r="V154" s="1" t="n">
        <f aca="false">E153-M154</f>
        <v>0</v>
      </c>
      <c r="W154" s="18" t="n">
        <f aca="false">F174+F169+F164</f>
        <v>215996.78</v>
      </c>
      <c r="X154" s="1" t="n">
        <f aca="false">F154-W154</f>
        <v>0</v>
      </c>
      <c r="Y154" s="1" t="n">
        <f aca="false">F153-N154</f>
        <v>0</v>
      </c>
      <c r="Z154" s="18" t="n">
        <f aca="false">G174+G169+G164</f>
        <v>210350.85</v>
      </c>
      <c r="AA154" s="1" t="n">
        <f aca="false">G154-Z154</f>
        <v>0</v>
      </c>
      <c r="AB154" s="1" t="n">
        <f aca="false">G153-O154</f>
        <v>0</v>
      </c>
      <c r="AC154" s="18" t="n">
        <f aca="false">H164+H169+H174</f>
        <v>0</v>
      </c>
      <c r="AD154" s="1" t="n">
        <f aca="false">H154-AC154</f>
        <v>0</v>
      </c>
      <c r="AE154" s="1" t="n">
        <f aca="false">H153-P154</f>
        <v>0</v>
      </c>
      <c r="AF154" s="18" t="n">
        <f aca="false">I164+I169+I174</f>
        <v>0</v>
      </c>
      <c r="AG154" s="1" t="n">
        <f aca="false">I154-AF154</f>
        <v>0</v>
      </c>
      <c r="AH154" s="1" t="n">
        <f aca="false">I153-Q154</f>
        <v>0</v>
      </c>
      <c r="AI154" s="18" t="n">
        <f aca="false">J164+J169+J174</f>
        <v>0</v>
      </c>
      <c r="AJ154" s="1" t="n">
        <f aca="false">J154-AI154</f>
        <v>0</v>
      </c>
      <c r="AK154" s="1" t="n">
        <f aca="false">J153-R154</f>
        <v>0</v>
      </c>
      <c r="AL154" s="18" t="n">
        <f aca="false">K164+K169+K174</f>
        <v>643690.894</v>
      </c>
      <c r="AM154" s="1" t="n">
        <f aca="false">K154-AL154</f>
        <v>0</v>
      </c>
      <c r="AN154" s="1" t="n">
        <f aca="false">K153-S154</f>
        <v>0</v>
      </c>
      <c r="AQ154" s="1" t="b">
        <f aca="false">E154=E159</f>
        <v>1</v>
      </c>
    </row>
    <row r="155" customFormat="false" ht="25.5" hidden="false" customHeight="false" outlineLevel="0" collapsed="false">
      <c r="A155" s="21"/>
      <c r="B155" s="16"/>
      <c r="C155" s="17"/>
      <c r="D155" s="14" t="s">
        <v>29</v>
      </c>
      <c r="E155" s="15" t="n">
        <v>708.7</v>
      </c>
      <c r="F155" s="15" t="n">
        <v>899.31</v>
      </c>
      <c r="G155" s="15" t="n">
        <v>1098.68</v>
      </c>
      <c r="H155" s="15" t="n">
        <v>0</v>
      </c>
      <c r="I155" s="15" t="n">
        <v>0</v>
      </c>
      <c r="J155" s="15" t="n">
        <v>0</v>
      </c>
      <c r="K155" s="15" t="n">
        <f aca="false">E155+F155+G155+H155+I155+J155</f>
        <v>2706.69</v>
      </c>
      <c r="T155" s="18" t="n">
        <f aca="false">E165+E170+E175</f>
        <v>708.7</v>
      </c>
      <c r="U155" s="1" t="n">
        <f aca="false">E155-T155</f>
        <v>0</v>
      </c>
      <c r="W155" s="18" t="n">
        <f aca="false">F165+F170+F175</f>
        <v>899.31</v>
      </c>
      <c r="X155" s="1" t="n">
        <f aca="false">F155-W155</f>
        <v>0</v>
      </c>
      <c r="Z155" s="18" t="n">
        <f aca="false">G165+G170+G175</f>
        <v>1098.68</v>
      </c>
      <c r="AA155" s="1" t="n">
        <f aca="false">G155-Z155</f>
        <v>0</v>
      </c>
      <c r="AC155" s="18" t="n">
        <f aca="false">H165+H170+H175</f>
        <v>0</v>
      </c>
      <c r="AD155" s="1" t="n">
        <f aca="false">H155-AC155</f>
        <v>0</v>
      </c>
      <c r="AF155" s="18" t="n">
        <f aca="false">I165+I170+I175</f>
        <v>0</v>
      </c>
      <c r="AG155" s="1" t="n">
        <f aca="false">I155-AF155</f>
        <v>0</v>
      </c>
      <c r="AI155" s="18" t="n">
        <f aca="false">J165+J170+J175</f>
        <v>0</v>
      </c>
      <c r="AJ155" s="1" t="n">
        <f aca="false">J155-AI155</f>
        <v>0</v>
      </c>
      <c r="AL155" s="18" t="n">
        <f aca="false">K165+K170+K175</f>
        <v>2706.69</v>
      </c>
      <c r="AM155" s="1" t="n">
        <f aca="false">K155-AL155</f>
        <v>0</v>
      </c>
      <c r="AQ155" s="1" t="b">
        <f aca="false">E155=E160</f>
        <v>1</v>
      </c>
    </row>
    <row r="156" customFormat="false" ht="25.5" hidden="false" customHeight="false" outlineLevel="0" collapsed="false">
      <c r="A156" s="21"/>
      <c r="B156" s="16"/>
      <c r="C156" s="17"/>
      <c r="D156" s="14" t="s">
        <v>30</v>
      </c>
      <c r="E156" s="15" t="n">
        <v>0</v>
      </c>
      <c r="F156" s="15" t="n">
        <v>0</v>
      </c>
      <c r="G156" s="15" t="n">
        <v>0</v>
      </c>
      <c r="H156" s="15" t="n">
        <v>0</v>
      </c>
      <c r="I156" s="15" t="n">
        <v>0</v>
      </c>
      <c r="J156" s="15" t="n">
        <v>0</v>
      </c>
      <c r="K156" s="15" t="n">
        <f aca="false">E156+F156+G156+H156+I156+J156</f>
        <v>0</v>
      </c>
      <c r="T156" s="18" t="n">
        <f aca="false">E166+E171+E176</f>
        <v>0</v>
      </c>
      <c r="U156" s="1" t="n">
        <f aca="false">E156-T156</f>
        <v>0</v>
      </c>
      <c r="W156" s="18" t="n">
        <f aca="false">F166+F171+F176</f>
        <v>0</v>
      </c>
      <c r="X156" s="1" t="n">
        <f aca="false">F156-W156</f>
        <v>0</v>
      </c>
      <c r="Z156" s="18" t="n">
        <f aca="false">G166+G171+G176</f>
        <v>0</v>
      </c>
      <c r="AA156" s="1" t="n">
        <f aca="false">G156-Z156</f>
        <v>0</v>
      </c>
      <c r="AC156" s="18" t="n">
        <f aca="false">H166+H171+H176</f>
        <v>0</v>
      </c>
      <c r="AD156" s="1" t="n">
        <f aca="false">H156-AC156</f>
        <v>0</v>
      </c>
      <c r="AF156" s="18" t="n">
        <f aca="false">I166+I171+I176</f>
        <v>0</v>
      </c>
      <c r="AG156" s="1" t="n">
        <f aca="false">I156-AF156</f>
        <v>0</v>
      </c>
      <c r="AI156" s="18" t="n">
        <f aca="false">J166+J171+J176</f>
        <v>0</v>
      </c>
      <c r="AJ156" s="1" t="n">
        <f aca="false">J156-AI156</f>
        <v>0</v>
      </c>
      <c r="AL156" s="18" t="n">
        <f aca="false">K166+K171+K176</f>
        <v>0</v>
      </c>
      <c r="AM156" s="1" t="n">
        <f aca="false">K156-AL156</f>
        <v>0</v>
      </c>
      <c r="AQ156" s="1" t="b">
        <f aca="false">E156=E161</f>
        <v>1</v>
      </c>
    </row>
    <row r="157" customFormat="false" ht="12.75" hidden="false" customHeight="false" outlineLevel="0" collapsed="false">
      <c r="A157" s="21"/>
      <c r="B157" s="16"/>
      <c r="C157" s="17"/>
      <c r="D157" s="14" t="s">
        <v>31</v>
      </c>
      <c r="E157" s="15" t="n">
        <v>0</v>
      </c>
      <c r="F157" s="15" t="n">
        <v>0</v>
      </c>
      <c r="G157" s="15" t="n">
        <v>0</v>
      </c>
      <c r="H157" s="15" t="n">
        <v>0</v>
      </c>
      <c r="I157" s="15" t="n">
        <v>0</v>
      </c>
      <c r="J157" s="15" t="n">
        <v>0</v>
      </c>
      <c r="K157" s="15" t="n">
        <f aca="false">E157+F157+G157+H157+I157+J157</f>
        <v>0</v>
      </c>
      <c r="W157" s="5"/>
      <c r="Z157" s="5"/>
      <c r="AC157" s="5"/>
      <c r="AF157" s="5"/>
      <c r="AI157" s="5"/>
      <c r="AL157" s="5"/>
      <c r="AQ157" s="1" t="b">
        <f aca="false">E157=E162</f>
        <v>1</v>
      </c>
    </row>
    <row r="158" customFormat="false" ht="63.75" hidden="false" customHeight="false" outlineLevel="0" collapsed="false">
      <c r="A158" s="21"/>
      <c r="B158" s="16"/>
      <c r="C158" s="13" t="s">
        <v>34</v>
      </c>
      <c r="D158" s="14" t="s">
        <v>14</v>
      </c>
      <c r="E158" s="15" t="n">
        <f aca="false">218051.96+0.004</f>
        <v>218051.964</v>
      </c>
      <c r="F158" s="15" t="n">
        <v>216896.09</v>
      </c>
      <c r="G158" s="15" t="n">
        <v>211449.53</v>
      </c>
      <c r="H158" s="15" t="n">
        <v>0</v>
      </c>
      <c r="I158" s="15" t="n">
        <v>0</v>
      </c>
      <c r="J158" s="15" t="n">
        <v>0</v>
      </c>
      <c r="K158" s="15" t="n">
        <f aca="false">E158+F158+G158+H158+I158+J158</f>
        <v>646397.584</v>
      </c>
      <c r="N158" s="1"/>
      <c r="O158" s="1"/>
      <c r="W158" s="5"/>
      <c r="Z158" s="5"/>
      <c r="AC158" s="5"/>
      <c r="AF158" s="5"/>
      <c r="AI158" s="5"/>
      <c r="AL158" s="5"/>
    </row>
    <row r="159" customFormat="false" ht="25.5" hidden="false" customHeight="false" outlineLevel="0" collapsed="false">
      <c r="A159" s="21"/>
      <c r="B159" s="16"/>
      <c r="C159" s="17"/>
      <c r="D159" s="14" t="s">
        <v>28</v>
      </c>
      <c r="E159" s="15" t="n">
        <f aca="false">217343.26+0.004</f>
        <v>217343.264</v>
      </c>
      <c r="F159" s="15" t="n">
        <v>215996.78</v>
      </c>
      <c r="G159" s="15" t="n">
        <v>210350.85</v>
      </c>
      <c r="H159" s="15" t="n">
        <v>0</v>
      </c>
      <c r="I159" s="15" t="n">
        <v>0</v>
      </c>
      <c r="J159" s="15" t="n">
        <v>0</v>
      </c>
      <c r="K159" s="15" t="n">
        <f aca="false">E159+F159+G159+H159+I159+J159</f>
        <v>643690.894</v>
      </c>
      <c r="N159" s="1"/>
      <c r="O159" s="1"/>
      <c r="W159" s="5"/>
      <c r="Z159" s="5"/>
      <c r="AC159" s="5"/>
      <c r="AF159" s="5"/>
      <c r="AI159" s="5"/>
      <c r="AL159" s="5"/>
    </row>
    <row r="160" customFormat="false" ht="25.5" hidden="false" customHeight="false" outlineLevel="0" collapsed="false">
      <c r="A160" s="21"/>
      <c r="B160" s="16"/>
      <c r="C160" s="17"/>
      <c r="D160" s="14" t="s">
        <v>29</v>
      </c>
      <c r="E160" s="15" t="n">
        <v>708.7</v>
      </c>
      <c r="F160" s="15" t="n">
        <v>899.31</v>
      </c>
      <c r="G160" s="15" t="n">
        <v>1098.68</v>
      </c>
      <c r="H160" s="15" t="n">
        <v>0</v>
      </c>
      <c r="I160" s="15" t="n">
        <v>0</v>
      </c>
      <c r="J160" s="15" t="n">
        <v>0</v>
      </c>
      <c r="K160" s="15" t="n">
        <f aca="false">E160+F160+G160+H160+I160+J160</f>
        <v>2706.69</v>
      </c>
      <c r="W160" s="5"/>
      <c r="Z160" s="5"/>
      <c r="AC160" s="5"/>
      <c r="AF160" s="5"/>
      <c r="AI160" s="5"/>
      <c r="AL160" s="5"/>
    </row>
    <row r="161" customFormat="false" ht="25.5" hidden="false" customHeight="false" outlineLevel="0" collapsed="false">
      <c r="A161" s="21"/>
      <c r="B161" s="16"/>
      <c r="C161" s="17"/>
      <c r="D161" s="14" t="s">
        <v>30</v>
      </c>
      <c r="E161" s="15" t="n">
        <v>0</v>
      </c>
      <c r="F161" s="15" t="n">
        <v>0</v>
      </c>
      <c r="G161" s="15" t="n">
        <v>0</v>
      </c>
      <c r="H161" s="15" t="n">
        <v>0</v>
      </c>
      <c r="I161" s="15" t="n">
        <v>0</v>
      </c>
      <c r="J161" s="15" t="n">
        <v>0</v>
      </c>
      <c r="K161" s="15" t="n">
        <f aca="false">E161+F161+G161+H161+I161+J161</f>
        <v>0</v>
      </c>
      <c r="W161" s="5"/>
      <c r="Z161" s="5"/>
      <c r="AC161" s="5"/>
      <c r="AF161" s="5"/>
      <c r="AI161" s="5"/>
      <c r="AL161" s="5"/>
    </row>
    <row r="162" customFormat="false" ht="12.75" hidden="false" customHeight="false" outlineLevel="0" collapsed="false">
      <c r="A162" s="21"/>
      <c r="B162" s="16"/>
      <c r="C162" s="17"/>
      <c r="D162" s="14" t="s">
        <v>31</v>
      </c>
      <c r="E162" s="15" t="n">
        <v>0</v>
      </c>
      <c r="F162" s="15" t="n">
        <v>0</v>
      </c>
      <c r="G162" s="15" t="n">
        <v>0</v>
      </c>
      <c r="H162" s="15" t="n">
        <v>0</v>
      </c>
      <c r="I162" s="15" t="n">
        <v>0</v>
      </c>
      <c r="J162" s="15" t="n">
        <v>0</v>
      </c>
      <c r="K162" s="15" t="n">
        <f aca="false">E162+F162+G162+H162+I162+J162</f>
        <v>0</v>
      </c>
      <c r="W162" s="5"/>
      <c r="Z162" s="5"/>
      <c r="AC162" s="5"/>
      <c r="AF162" s="5"/>
      <c r="AI162" s="5"/>
      <c r="AL162" s="5"/>
    </row>
    <row r="163" customFormat="false" ht="76.5" hidden="false" customHeight="false" outlineLevel="0" collapsed="false">
      <c r="A163" s="11" t="s">
        <v>83</v>
      </c>
      <c r="B163" s="12" t="s">
        <v>84</v>
      </c>
      <c r="C163" s="13" t="s">
        <v>34</v>
      </c>
      <c r="D163" s="14" t="s">
        <v>14</v>
      </c>
      <c r="E163" s="15" t="n">
        <f aca="false">193459.8+0.004</f>
        <v>193459.804</v>
      </c>
      <c r="F163" s="15" t="n">
        <v>192035.1</v>
      </c>
      <c r="G163" s="15" t="n">
        <v>186263.2</v>
      </c>
      <c r="H163" s="15" t="n">
        <v>0</v>
      </c>
      <c r="I163" s="15" t="n">
        <v>0</v>
      </c>
      <c r="J163" s="15" t="n">
        <v>0</v>
      </c>
      <c r="K163" s="15" t="n">
        <f aca="false">E163+F173+G173+H163+I163+J163</f>
        <v>207209.524</v>
      </c>
      <c r="M163" s="4" t="n">
        <f aca="false">M164-E163</f>
        <v>0</v>
      </c>
      <c r="N163" s="4" t="n">
        <f aca="false">N164-F173</f>
        <v>0</v>
      </c>
      <c r="O163" s="4" t="n">
        <f aca="false">O164-G173</f>
        <v>0</v>
      </c>
      <c r="P163" s="4" t="n">
        <f aca="false">P164-H163</f>
        <v>0</v>
      </c>
      <c r="Q163" s="4" t="n">
        <f aca="false">Q164-I163</f>
        <v>0</v>
      </c>
      <c r="R163" s="4" t="n">
        <f aca="false">R164-J163</f>
        <v>0</v>
      </c>
      <c r="S163" s="4" t="n">
        <f aca="false">S164-K163</f>
        <v>0</v>
      </c>
      <c r="W163" s="5"/>
      <c r="Z163" s="5"/>
      <c r="AC163" s="5"/>
      <c r="AF163" s="5"/>
      <c r="AI163" s="5"/>
      <c r="AL163" s="5"/>
    </row>
    <row r="164" customFormat="false" ht="25.5" hidden="false" customHeight="false" outlineLevel="0" collapsed="false">
      <c r="A164" s="21"/>
      <c r="B164" s="16"/>
      <c r="C164" s="17"/>
      <c r="D164" s="14" t="s">
        <v>28</v>
      </c>
      <c r="E164" s="15" t="n">
        <f aca="false">193459.8+0.004</f>
        <v>193459.804</v>
      </c>
      <c r="F164" s="15" t="n">
        <v>192035.1</v>
      </c>
      <c r="G164" s="15" t="n">
        <v>186263.2</v>
      </c>
      <c r="H164" s="15" t="n">
        <v>0</v>
      </c>
      <c r="I164" s="15" t="n">
        <v>0</v>
      </c>
      <c r="J164" s="15" t="n">
        <v>0</v>
      </c>
      <c r="K164" s="15" t="n">
        <f aca="false">E164+F174+G174+H164+I164+J164</f>
        <v>207209.524</v>
      </c>
      <c r="M164" s="4" t="n">
        <f aca="false">E164+E165+E166+E167</f>
        <v>193459.804</v>
      </c>
      <c r="N164" s="4" t="n">
        <f aca="false">F174+F165+F166+F167</f>
        <v>6874.86</v>
      </c>
      <c r="O164" s="4" t="n">
        <f aca="false">G174+G165+G166+G167</f>
        <v>6874.86</v>
      </c>
      <c r="P164" s="4" t="n">
        <f aca="false">H164+H165+H166+H167</f>
        <v>0</v>
      </c>
      <c r="Q164" s="4" t="n">
        <f aca="false">I164+I165+I166+I167</f>
        <v>0</v>
      </c>
      <c r="R164" s="4" t="n">
        <f aca="false">J164+J165+J166+J167</f>
        <v>0</v>
      </c>
      <c r="S164" s="4" t="n">
        <f aca="false">K164+K165+K166+K167</f>
        <v>207209.524</v>
      </c>
      <c r="V164" s="1" t="n">
        <f aca="false">E163-M164</f>
        <v>0</v>
      </c>
      <c r="W164" s="5"/>
      <c r="Y164" s="1" t="n">
        <f aca="false">F173-N164</f>
        <v>0</v>
      </c>
      <c r="Z164" s="5"/>
      <c r="AB164" s="1" t="n">
        <f aca="false">G173-O164</f>
        <v>0</v>
      </c>
      <c r="AC164" s="5"/>
      <c r="AE164" s="1" t="n">
        <f aca="false">H163-P164</f>
        <v>0</v>
      </c>
      <c r="AF164" s="5"/>
      <c r="AH164" s="1" t="n">
        <f aca="false">I163-Q164</f>
        <v>0</v>
      </c>
      <c r="AI164" s="5"/>
      <c r="AK164" s="1" t="n">
        <f aca="false">J163-R164</f>
        <v>0</v>
      </c>
      <c r="AL164" s="5"/>
      <c r="AN164" s="1" t="n">
        <f aca="false">K163-S164</f>
        <v>0</v>
      </c>
    </row>
    <row r="165" customFormat="false" ht="25.5" hidden="false" customHeight="false" outlineLevel="0" collapsed="false">
      <c r="A165" s="21"/>
      <c r="B165" s="16"/>
      <c r="C165" s="17"/>
      <c r="D165" s="14" t="s">
        <v>29</v>
      </c>
      <c r="E165" s="15" t="n">
        <v>0</v>
      </c>
      <c r="F165" s="15" t="n">
        <v>0</v>
      </c>
      <c r="G165" s="15" t="n">
        <v>0</v>
      </c>
      <c r="H165" s="15" t="n">
        <v>0</v>
      </c>
      <c r="I165" s="15" t="n">
        <v>0</v>
      </c>
      <c r="J165" s="15" t="n">
        <v>0</v>
      </c>
      <c r="K165" s="15" t="n">
        <f aca="false">E165+F165+G165+H165+I165+J165</f>
        <v>0</v>
      </c>
      <c r="W165" s="5"/>
      <c r="Z165" s="5"/>
      <c r="AC165" s="5"/>
      <c r="AF165" s="5"/>
      <c r="AI165" s="5"/>
      <c r="AL165" s="5"/>
    </row>
    <row r="166" customFormat="false" ht="25.5" hidden="false" customHeight="false" outlineLevel="0" collapsed="false">
      <c r="A166" s="21"/>
      <c r="B166" s="16"/>
      <c r="C166" s="17"/>
      <c r="D166" s="14" t="s">
        <v>30</v>
      </c>
      <c r="E166" s="15" t="n">
        <v>0</v>
      </c>
      <c r="F166" s="15" t="n">
        <v>0</v>
      </c>
      <c r="G166" s="15" t="n">
        <v>0</v>
      </c>
      <c r="H166" s="15" t="n">
        <v>0</v>
      </c>
      <c r="I166" s="15" t="n">
        <v>0</v>
      </c>
      <c r="J166" s="15" t="n">
        <v>0</v>
      </c>
      <c r="K166" s="15" t="n">
        <f aca="false">E166+F166+G166+H166+I166+J166</f>
        <v>0</v>
      </c>
      <c r="W166" s="5"/>
      <c r="Z166" s="5"/>
      <c r="AC166" s="5"/>
      <c r="AF166" s="5"/>
      <c r="AI166" s="5"/>
      <c r="AL166" s="5"/>
    </row>
    <row r="167" customFormat="false" ht="12.75" hidden="false" customHeight="false" outlineLevel="0" collapsed="false">
      <c r="A167" s="21"/>
      <c r="B167" s="16"/>
      <c r="C167" s="17"/>
      <c r="D167" s="14" t="s">
        <v>31</v>
      </c>
      <c r="E167" s="15" t="n">
        <v>0</v>
      </c>
      <c r="F167" s="15" t="n">
        <v>0</v>
      </c>
      <c r="G167" s="15" t="n">
        <v>0</v>
      </c>
      <c r="H167" s="15" t="n">
        <v>0</v>
      </c>
      <c r="I167" s="15" t="n">
        <v>0</v>
      </c>
      <c r="J167" s="15" t="n">
        <v>0</v>
      </c>
      <c r="K167" s="15" t="n">
        <f aca="false">E167+F167+G167+H167+I167+J167</f>
        <v>0</v>
      </c>
      <c r="W167" s="5"/>
      <c r="Z167" s="5"/>
      <c r="AC167" s="5"/>
      <c r="AF167" s="5"/>
      <c r="AI167" s="5"/>
      <c r="AL167" s="5"/>
    </row>
    <row r="168" customFormat="false" ht="89.25" hidden="false" customHeight="false" outlineLevel="0" collapsed="false">
      <c r="A168" s="11" t="s">
        <v>85</v>
      </c>
      <c r="B168" s="12" t="s">
        <v>86</v>
      </c>
      <c r="C168" s="13" t="s">
        <v>34</v>
      </c>
      <c r="D168" s="14" t="s">
        <v>14</v>
      </c>
      <c r="E168" s="15" t="n">
        <v>17717.3</v>
      </c>
      <c r="F168" s="15" t="n">
        <v>17986.13</v>
      </c>
      <c r="G168" s="15" t="n">
        <v>18311.47</v>
      </c>
      <c r="H168" s="15" t="n">
        <v>0</v>
      </c>
      <c r="I168" s="15" t="n">
        <v>0</v>
      </c>
      <c r="J168" s="15" t="n">
        <v>0</v>
      </c>
      <c r="K168" s="15" t="n">
        <f aca="false">E168+F168+G168+H168+I168+J168</f>
        <v>54014.9</v>
      </c>
      <c r="M168" s="4" t="n">
        <f aca="false">M169-E168</f>
        <v>0</v>
      </c>
      <c r="N168" s="4" t="n">
        <f aca="false">N169-F168</f>
        <v>0</v>
      </c>
      <c r="O168" s="4" t="n">
        <f aca="false">O169-G168</f>
        <v>0</v>
      </c>
      <c r="P168" s="4" t="n">
        <f aca="false">P169-H168</f>
        <v>0</v>
      </c>
      <c r="Q168" s="4" t="n">
        <f aca="false">Q169-I168</f>
        <v>0</v>
      </c>
      <c r="R168" s="4" t="n">
        <f aca="false">R169-J168</f>
        <v>0</v>
      </c>
      <c r="S168" s="4" t="n">
        <f aca="false">S169-K168</f>
        <v>0</v>
      </c>
      <c r="W168" s="5"/>
      <c r="Z168" s="5"/>
      <c r="AC168" s="5"/>
      <c r="AF168" s="5"/>
      <c r="AI168" s="5"/>
      <c r="AL168" s="5"/>
    </row>
    <row r="169" customFormat="false" ht="25.5" hidden="false" customHeight="false" outlineLevel="0" collapsed="false">
      <c r="A169" s="21"/>
      <c r="B169" s="16"/>
      <c r="C169" s="17"/>
      <c r="D169" s="14" t="s">
        <v>28</v>
      </c>
      <c r="E169" s="15" t="n">
        <v>17008.6</v>
      </c>
      <c r="F169" s="15" t="n">
        <v>17086.82</v>
      </c>
      <c r="G169" s="15" t="n">
        <v>17212.79</v>
      </c>
      <c r="H169" s="15" t="n">
        <v>0</v>
      </c>
      <c r="I169" s="15" t="n">
        <v>0</v>
      </c>
      <c r="J169" s="15" t="n">
        <v>0</v>
      </c>
      <c r="K169" s="15" t="n">
        <f aca="false">E169+F169+G169+H169+I169+J169</f>
        <v>51308.21</v>
      </c>
      <c r="M169" s="4" t="n">
        <f aca="false">E169+E170+E171+E172</f>
        <v>17717.3</v>
      </c>
      <c r="N169" s="4" t="n">
        <f aca="false">F169+F170+F171+F172</f>
        <v>17986.13</v>
      </c>
      <c r="O169" s="4" t="n">
        <f aca="false">G169+G170+G171+G172</f>
        <v>18311.47</v>
      </c>
      <c r="P169" s="4" t="n">
        <f aca="false">H169+H170+H171+H172</f>
        <v>0</v>
      </c>
      <c r="Q169" s="4" t="n">
        <f aca="false">I169+I170+I171+I172</f>
        <v>0</v>
      </c>
      <c r="R169" s="4" t="n">
        <f aca="false">J169+J170+J171+J172</f>
        <v>0</v>
      </c>
      <c r="S169" s="4" t="n">
        <f aca="false">K169+K170+K171+K172</f>
        <v>54014.9</v>
      </c>
      <c r="V169" s="1" t="n">
        <f aca="false">E168-M169</f>
        <v>0</v>
      </c>
      <c r="W169" s="5"/>
      <c r="Y169" s="1" t="n">
        <f aca="false">F168-N169</f>
        <v>0</v>
      </c>
      <c r="Z169" s="5"/>
      <c r="AB169" s="1" t="n">
        <f aca="false">G168-O169</f>
        <v>0</v>
      </c>
      <c r="AC169" s="5"/>
      <c r="AE169" s="1" t="n">
        <f aca="false">H168-P169</f>
        <v>0</v>
      </c>
      <c r="AF169" s="5"/>
      <c r="AH169" s="1" t="n">
        <f aca="false">I168-Q169</f>
        <v>0</v>
      </c>
      <c r="AI169" s="5"/>
      <c r="AK169" s="1" t="n">
        <f aca="false">J168-R169</f>
        <v>0</v>
      </c>
      <c r="AL169" s="5"/>
      <c r="AN169" s="1" t="n">
        <f aca="false">K168-S169</f>
        <v>0</v>
      </c>
    </row>
    <row r="170" customFormat="false" ht="25.5" hidden="false" customHeight="false" outlineLevel="0" collapsed="false">
      <c r="A170" s="21"/>
      <c r="B170" s="16"/>
      <c r="C170" s="17"/>
      <c r="D170" s="14" t="s">
        <v>29</v>
      </c>
      <c r="E170" s="15" t="n">
        <v>708.7</v>
      </c>
      <c r="F170" s="15" t="n">
        <v>899.31</v>
      </c>
      <c r="G170" s="15" t="n">
        <v>1098.68</v>
      </c>
      <c r="H170" s="15" t="n">
        <v>0</v>
      </c>
      <c r="I170" s="15" t="n">
        <v>0</v>
      </c>
      <c r="J170" s="15" t="n">
        <v>0</v>
      </c>
      <c r="K170" s="15" t="n">
        <f aca="false">E170+F170+G170+H170+I170+J170</f>
        <v>2706.69</v>
      </c>
      <c r="W170" s="5"/>
      <c r="Z170" s="5"/>
      <c r="AC170" s="5"/>
      <c r="AF170" s="5"/>
      <c r="AI170" s="5"/>
      <c r="AL170" s="5"/>
    </row>
    <row r="171" customFormat="false" ht="25.5" hidden="false" customHeight="false" outlineLevel="0" collapsed="false">
      <c r="A171" s="21"/>
      <c r="B171" s="16"/>
      <c r="C171" s="17"/>
      <c r="D171" s="14" t="s">
        <v>30</v>
      </c>
      <c r="E171" s="15" t="n">
        <v>0</v>
      </c>
      <c r="F171" s="15" t="n">
        <v>0</v>
      </c>
      <c r="G171" s="15" t="n">
        <v>0</v>
      </c>
      <c r="H171" s="15" t="n">
        <v>0</v>
      </c>
      <c r="I171" s="15" t="n">
        <v>0</v>
      </c>
      <c r="J171" s="15" t="n">
        <v>0</v>
      </c>
      <c r="K171" s="15" t="n">
        <f aca="false">E171+F171+G171+H171+I171+J171</f>
        <v>0</v>
      </c>
      <c r="W171" s="5"/>
      <c r="Z171" s="5"/>
      <c r="AC171" s="5"/>
      <c r="AF171" s="5"/>
      <c r="AI171" s="5"/>
      <c r="AL171" s="5"/>
    </row>
    <row r="172" customFormat="false" ht="12.75" hidden="false" customHeight="false" outlineLevel="0" collapsed="false">
      <c r="A172" s="21"/>
      <c r="B172" s="16"/>
      <c r="C172" s="17"/>
      <c r="D172" s="14" t="s">
        <v>31</v>
      </c>
      <c r="E172" s="15" t="n">
        <v>0</v>
      </c>
      <c r="F172" s="15" t="n">
        <v>0</v>
      </c>
      <c r="G172" s="15" t="n">
        <v>0</v>
      </c>
      <c r="H172" s="15" t="n">
        <v>0</v>
      </c>
      <c r="I172" s="15" t="n">
        <v>0</v>
      </c>
      <c r="J172" s="15" t="n">
        <v>0</v>
      </c>
      <c r="K172" s="15" t="n">
        <f aca="false">E172+F172+G172+H172+I172+J172</f>
        <v>0</v>
      </c>
      <c r="W172" s="5"/>
      <c r="Z172" s="5"/>
      <c r="AC172" s="5"/>
      <c r="AF172" s="5"/>
      <c r="AI172" s="5"/>
      <c r="AL172" s="5"/>
    </row>
    <row r="173" customFormat="false" ht="102" hidden="false" customHeight="false" outlineLevel="0" collapsed="false">
      <c r="A173" s="11" t="s">
        <v>87</v>
      </c>
      <c r="B173" s="12" t="s">
        <v>88</v>
      </c>
      <c r="C173" s="13" t="s">
        <v>34</v>
      </c>
      <c r="D173" s="14" t="s">
        <v>14</v>
      </c>
      <c r="E173" s="15" t="n">
        <v>6874.86</v>
      </c>
      <c r="F173" s="15" t="n">
        <v>6874.86</v>
      </c>
      <c r="G173" s="15" t="n">
        <v>6874.86</v>
      </c>
      <c r="H173" s="15" t="n">
        <v>0</v>
      </c>
      <c r="I173" s="15" t="n">
        <v>0</v>
      </c>
      <c r="J173" s="15" t="n">
        <v>0</v>
      </c>
      <c r="K173" s="15" t="n">
        <f aca="false">E173+F163+G163+H173+I173+J173</f>
        <v>385173.16</v>
      </c>
      <c r="M173" s="4" t="n">
        <f aca="false">M174-E173</f>
        <v>0</v>
      </c>
      <c r="N173" s="4" t="n">
        <f aca="false">N174-F163</f>
        <v>0</v>
      </c>
      <c r="O173" s="4" t="n">
        <f aca="false">O174-G163</f>
        <v>0</v>
      </c>
      <c r="P173" s="4" t="n">
        <f aca="false">P174-H173</f>
        <v>0</v>
      </c>
      <c r="Q173" s="4" t="n">
        <f aca="false">Q174-I173</f>
        <v>0</v>
      </c>
      <c r="R173" s="4" t="n">
        <f aca="false">R174-J173</f>
        <v>0</v>
      </c>
      <c r="S173" s="4" t="n">
        <f aca="false">S174-K173</f>
        <v>0</v>
      </c>
      <c r="W173" s="5"/>
      <c r="Z173" s="5"/>
      <c r="AC173" s="5"/>
      <c r="AF173" s="5"/>
      <c r="AI173" s="5"/>
      <c r="AL173" s="5"/>
    </row>
    <row r="174" customFormat="false" ht="25.5" hidden="false" customHeight="false" outlineLevel="0" collapsed="false">
      <c r="A174" s="21"/>
      <c r="B174" s="16"/>
      <c r="C174" s="17"/>
      <c r="D174" s="14" t="s">
        <v>28</v>
      </c>
      <c r="E174" s="15" t="n">
        <v>6874.86</v>
      </c>
      <c r="F174" s="15" t="n">
        <v>6874.86</v>
      </c>
      <c r="G174" s="15" t="n">
        <v>6874.86</v>
      </c>
      <c r="H174" s="15" t="n">
        <v>0</v>
      </c>
      <c r="I174" s="15" t="n">
        <v>0</v>
      </c>
      <c r="J174" s="15" t="n">
        <v>0</v>
      </c>
      <c r="K174" s="15" t="n">
        <f aca="false">E174+F164+G164+H174+I174+J174</f>
        <v>385173.16</v>
      </c>
      <c r="M174" s="4" t="n">
        <f aca="false">E174+E175+E176+E177</f>
        <v>6874.86</v>
      </c>
      <c r="N174" s="4" t="n">
        <f aca="false">F164+F175+F176+F177</f>
        <v>192035.1</v>
      </c>
      <c r="O174" s="4" t="n">
        <f aca="false">G164+G175+G176+G177</f>
        <v>186263.2</v>
      </c>
      <c r="P174" s="4" t="n">
        <f aca="false">H174+H175+H176+H177</f>
        <v>0</v>
      </c>
      <c r="Q174" s="4" t="n">
        <f aca="false">I174+I175+I176+I177</f>
        <v>0</v>
      </c>
      <c r="R174" s="4" t="n">
        <f aca="false">J174+J175+J176+J177</f>
        <v>0</v>
      </c>
      <c r="S174" s="4" t="n">
        <f aca="false">K174+K175+K176+K177</f>
        <v>385173.16</v>
      </c>
      <c r="V174" s="1" t="n">
        <f aca="false">E173-M174</f>
        <v>0</v>
      </c>
      <c r="W174" s="5"/>
      <c r="Y174" s="1" t="n">
        <f aca="false">F163-N174</f>
        <v>0</v>
      </c>
      <c r="Z174" s="5"/>
      <c r="AB174" s="1" t="n">
        <f aca="false">G163-O174</f>
        <v>0</v>
      </c>
      <c r="AC174" s="5"/>
      <c r="AE174" s="1" t="n">
        <f aca="false">H173-P174</f>
        <v>0</v>
      </c>
      <c r="AF174" s="5"/>
      <c r="AH174" s="1" t="n">
        <f aca="false">I173-Q174</f>
        <v>0</v>
      </c>
      <c r="AI174" s="5"/>
      <c r="AK174" s="1" t="n">
        <f aca="false">J173-R174</f>
        <v>0</v>
      </c>
      <c r="AL174" s="5"/>
      <c r="AN174" s="1" t="n">
        <f aca="false">K173-S174</f>
        <v>0</v>
      </c>
    </row>
    <row r="175" customFormat="false" ht="25.5" hidden="false" customHeight="false" outlineLevel="0" collapsed="false">
      <c r="A175" s="21"/>
      <c r="B175" s="16"/>
      <c r="C175" s="17"/>
      <c r="D175" s="14" t="s">
        <v>29</v>
      </c>
      <c r="E175" s="15" t="n">
        <v>0</v>
      </c>
      <c r="F175" s="15" t="n">
        <v>0</v>
      </c>
      <c r="G175" s="15" t="n">
        <v>0</v>
      </c>
      <c r="H175" s="15" t="n">
        <v>0</v>
      </c>
      <c r="I175" s="15" t="n">
        <v>0</v>
      </c>
      <c r="J175" s="15" t="n">
        <v>0</v>
      </c>
      <c r="K175" s="15" t="n">
        <f aca="false">E175+F175+G175+H175+I175+J175</f>
        <v>0</v>
      </c>
      <c r="W175" s="5"/>
      <c r="Z175" s="5"/>
      <c r="AC175" s="5"/>
      <c r="AF175" s="5"/>
      <c r="AI175" s="5"/>
      <c r="AL175" s="5"/>
    </row>
    <row r="176" customFormat="false" ht="25.5" hidden="false" customHeight="false" outlineLevel="0" collapsed="false">
      <c r="A176" s="21"/>
      <c r="B176" s="16"/>
      <c r="C176" s="17"/>
      <c r="D176" s="14" t="s">
        <v>30</v>
      </c>
      <c r="E176" s="15" t="n">
        <v>0</v>
      </c>
      <c r="F176" s="15" t="n">
        <v>0</v>
      </c>
      <c r="G176" s="15" t="n">
        <v>0</v>
      </c>
      <c r="H176" s="15" t="n">
        <v>0</v>
      </c>
      <c r="I176" s="15" t="n">
        <v>0</v>
      </c>
      <c r="J176" s="15" t="n">
        <v>0</v>
      </c>
      <c r="K176" s="15" t="n">
        <f aca="false">E176+F176+G176+H176+I176+J176</f>
        <v>0</v>
      </c>
      <c r="W176" s="5"/>
      <c r="Z176" s="5"/>
      <c r="AC176" s="5"/>
      <c r="AF176" s="5"/>
      <c r="AI176" s="5"/>
      <c r="AL176" s="5"/>
    </row>
    <row r="177" customFormat="false" ht="12.75" hidden="false" customHeight="false" outlineLevel="0" collapsed="false">
      <c r="A177" s="21"/>
      <c r="B177" s="16"/>
      <c r="C177" s="17"/>
      <c r="D177" s="14" t="s">
        <v>31</v>
      </c>
      <c r="E177" s="15" t="n">
        <v>0</v>
      </c>
      <c r="F177" s="15" t="n">
        <v>0</v>
      </c>
      <c r="G177" s="15" t="n">
        <v>0</v>
      </c>
      <c r="H177" s="15" t="n">
        <v>0</v>
      </c>
      <c r="I177" s="15" t="n">
        <v>0</v>
      </c>
      <c r="J177" s="15" t="n">
        <v>0</v>
      </c>
      <c r="K177" s="15" t="n">
        <f aca="false">E177+F177+G177+H177+I177+J177</f>
        <v>0</v>
      </c>
      <c r="W177" s="5"/>
      <c r="Z177" s="5"/>
      <c r="AC177" s="5"/>
      <c r="AF177" s="5"/>
      <c r="AI177" s="5"/>
      <c r="AL177" s="5"/>
    </row>
    <row r="178" customFormat="false" ht="38.25" hidden="false" customHeight="false" outlineLevel="0" collapsed="false">
      <c r="A178" s="11" t="s">
        <v>89</v>
      </c>
      <c r="B178" s="12" t="s">
        <v>90</v>
      </c>
      <c r="C178" s="13" t="s">
        <v>27</v>
      </c>
      <c r="D178" s="14" t="s">
        <v>14</v>
      </c>
      <c r="E178" s="15" t="n">
        <f aca="false">5091120.94+0.003</f>
        <v>5091120.943</v>
      </c>
      <c r="F178" s="15" t="n">
        <v>4932227.52</v>
      </c>
      <c r="G178" s="15" t="n">
        <v>4904466.22</v>
      </c>
      <c r="H178" s="15" t="n">
        <f aca="false">4543374.07+0.002</f>
        <v>4543374.072</v>
      </c>
      <c r="I178" s="15" t="n">
        <v>4702104.5</v>
      </c>
      <c r="J178" s="15" t="n">
        <f aca="false">4843374.07+0.002</f>
        <v>4843374.072</v>
      </c>
      <c r="K178" s="15" t="n">
        <f aca="false">E178+F178+G178+H178+I178+J178</f>
        <v>29016667.327</v>
      </c>
      <c r="M178" s="4" t="n">
        <f aca="false">M179-E178</f>
        <v>0</v>
      </c>
      <c r="N178" s="4" t="n">
        <f aca="false">N179-F178</f>
        <v>0</v>
      </c>
      <c r="O178" s="4" t="n">
        <f aca="false">O179-G178</f>
        <v>0</v>
      </c>
      <c r="P178" s="4" t="n">
        <f aca="false">P179-H178</f>
        <v>0</v>
      </c>
      <c r="Q178" s="4" t="n">
        <f aca="false">Q179-I178</f>
        <v>0</v>
      </c>
      <c r="R178" s="4" t="n">
        <f aca="false">R179-J178</f>
        <v>0</v>
      </c>
      <c r="S178" s="4" t="n">
        <f aca="false">S179-K178</f>
        <v>0</v>
      </c>
      <c r="T178" s="18" t="n">
        <f aca="false">E188+E193+E198+E203+E208+E213+E218+E223+E228+E233+E238+E243+E248+E253+E258+E263+E268+E273+E278+E283+E288+E293+E298</f>
        <v>5091120.943</v>
      </c>
      <c r="U178" s="1" t="n">
        <f aca="false">E178-T178</f>
        <v>0</v>
      </c>
      <c r="W178" s="18" t="n">
        <f aca="false">F188+F193+F198+F203+F208+F213+F218+F223+F228+F233+F238+F243+F248+F253+F258+F263+F268+F273+F278+F283+F288+F293+F298</f>
        <v>4932227.52</v>
      </c>
      <c r="X178" s="1" t="n">
        <f aca="false">F178-W178</f>
        <v>0</v>
      </c>
      <c r="Z178" s="18" t="n">
        <f aca="false">G188+G193+G198+G203+G208+G213+G218+G223+G228+G233+G238+G243+G248+G253+G258+G263+G268+G273+G278+G283+G288+G293+G298</f>
        <v>4904466.22</v>
      </c>
      <c r="AA178" s="1" t="n">
        <f aca="false">G178-Z178</f>
        <v>0</v>
      </c>
      <c r="AC178" s="18" t="n">
        <f aca="false">H188+H193+H198+H203+H208+H213+H218+H223+H228+H233+H238+H243+H248+H253+H258+H263+H268+H273+H278+H283+H288+H293+H298</f>
        <v>4543374.072</v>
      </c>
      <c r="AD178" s="1" t="n">
        <f aca="false">H178-AC178</f>
        <v>0</v>
      </c>
      <c r="AF178" s="18" t="n">
        <f aca="false">I188+I193+I198+I203+I208+I213+I218+I223+I228+I233+I238+I243+I248+I253+I258+I263+I268+I273+I278+I283+I288+I293+I298</f>
        <v>4702104.5</v>
      </c>
      <c r="AG178" s="1" t="n">
        <f aca="false">I178-AF178</f>
        <v>0</v>
      </c>
      <c r="AI178" s="18" t="n">
        <f aca="false">J188+J193+J198+J203+J208+J213+J218+J223+J228+J233+J238+J243+J248+J253+J258+J263+J268+J273+J278+J283+J288+J293+J298</f>
        <v>4843374.072</v>
      </c>
      <c r="AJ178" s="1" t="n">
        <f aca="false">J178-AI178</f>
        <v>0</v>
      </c>
      <c r="AL178" s="18" t="n">
        <f aca="false">K188+K193+K198+K203+K208+K213+K218+K223+K228+K233+K238+K243+K248+K253+K258+K263+K268+K273+K278+K283+K288+K293+K298</f>
        <v>29016667.327</v>
      </c>
      <c r="AM178" s="1" t="n">
        <f aca="false">K178-AL178</f>
        <v>0</v>
      </c>
      <c r="AQ178" s="1" t="b">
        <f aca="false">E178=E183</f>
        <v>1</v>
      </c>
    </row>
    <row r="179" customFormat="false" ht="25.5" hidden="false" customHeight="false" outlineLevel="0" collapsed="false">
      <c r="A179" s="21"/>
      <c r="B179" s="16"/>
      <c r="C179" s="17"/>
      <c r="D179" s="14" t="s">
        <v>28</v>
      </c>
      <c r="E179" s="15" t="n">
        <f aca="false">246059.3+0.003</f>
        <v>246059.303</v>
      </c>
      <c r="F179" s="15" t="n">
        <v>212152.03</v>
      </c>
      <c r="G179" s="15" t="n">
        <v>194474.29</v>
      </c>
      <c r="H179" s="15" t="n">
        <v>0</v>
      </c>
      <c r="I179" s="15" t="n">
        <v>0</v>
      </c>
      <c r="J179" s="15" t="n">
        <v>0</v>
      </c>
      <c r="K179" s="15" t="n">
        <f aca="false">E179+F179+G179+H179+I179+J179</f>
        <v>652685.623</v>
      </c>
      <c r="M179" s="4" t="n">
        <f aca="false">E179+E180+E181+E182</f>
        <v>5091120.943</v>
      </c>
      <c r="N179" s="4" t="n">
        <f aca="false">F179+F180+F181+F182</f>
        <v>4932227.52</v>
      </c>
      <c r="O179" s="4" t="n">
        <f aca="false">G179+G180+G181+G182</f>
        <v>4904466.22</v>
      </c>
      <c r="P179" s="4" t="n">
        <f aca="false">H179+H180+H181+H182</f>
        <v>4543374.072</v>
      </c>
      <c r="Q179" s="4" t="n">
        <f aca="false">I179+I180+I181+I182</f>
        <v>4702104.5</v>
      </c>
      <c r="R179" s="4" t="n">
        <f aca="false">J179+J180+J181+J182</f>
        <v>4843374.072</v>
      </c>
      <c r="S179" s="4" t="n">
        <f aca="false">K179+K180+K181+K182</f>
        <v>29016667.327</v>
      </c>
      <c r="T179" s="18" t="n">
        <f aca="false">E189+E194+E199+E204+E209+E214+E219+E224+E229+E234+E239+E244+E249+E254+E259+E264+E269+E274+E279+E284+E289+E294+E299</f>
        <v>246059.303</v>
      </c>
      <c r="U179" s="1" t="n">
        <f aca="false">E179-T179</f>
        <v>0</v>
      </c>
      <c r="V179" s="1" t="n">
        <f aca="false">E178-M179</f>
        <v>0</v>
      </c>
      <c r="W179" s="18" t="n">
        <f aca="false">F189+F194+F199+F204+F209+F214+F219+F224+F229+F234+F239+F244+F249+F254+F259+F264+F269+F274+F279+F284+F289+F294+F299</f>
        <v>212152.03</v>
      </c>
      <c r="X179" s="1" t="n">
        <f aca="false">F179-W179</f>
        <v>0</v>
      </c>
      <c r="Y179" s="1" t="n">
        <f aca="false">F178-N179</f>
        <v>0</v>
      </c>
      <c r="Z179" s="18" t="n">
        <f aca="false">G189+G194+G199+G204+G209+G214+G219+G224+G229+G234+G239+G244+G249+G254+G259+G264+G269+G274+G279+G284+G289+G294+G299</f>
        <v>194474.29</v>
      </c>
      <c r="AA179" s="1" t="n">
        <f aca="false">G179-Z179</f>
        <v>0</v>
      </c>
      <c r="AB179" s="1" t="n">
        <f aca="false">G178-O179</f>
        <v>0</v>
      </c>
      <c r="AC179" s="18" t="n">
        <f aca="false">H189+H194+H199+H204+H209+H214+H219+H224+H229+H234+H239+H244+H249+H254+H259+H264+H269+H274+H279+H284+H289+H294+H299</f>
        <v>0</v>
      </c>
      <c r="AD179" s="1" t="n">
        <f aca="false">H179-AC179</f>
        <v>0</v>
      </c>
      <c r="AE179" s="1" t="n">
        <f aca="false">H178-P179</f>
        <v>0</v>
      </c>
      <c r="AF179" s="18" t="n">
        <f aca="false">I189+I194+I199+I204+I209+I214+I219+I224+I229+I234+I239+I244+I249+I254+I259+I264+I269+I274+I279+I284+I289+I294+I299</f>
        <v>0</v>
      </c>
      <c r="AG179" s="1" t="n">
        <f aca="false">I179-AF179</f>
        <v>0</v>
      </c>
      <c r="AH179" s="1" t="n">
        <f aca="false">I178-Q179</f>
        <v>0</v>
      </c>
      <c r="AI179" s="18" t="n">
        <f aca="false">J189+J194+J199+J204+J209+J214+J219+J224+J229+J234+J239+J244+J249+J254+J259+J264+J269+J274+J279+J284+J289+J294+J299</f>
        <v>0</v>
      </c>
      <c r="AJ179" s="1" t="n">
        <f aca="false">J179-AI179</f>
        <v>0</v>
      </c>
      <c r="AK179" s="1" t="n">
        <f aca="false">J178-R179</f>
        <v>0</v>
      </c>
      <c r="AL179" s="18" t="n">
        <f aca="false">K189+K194+K199+K204+K209+K214+K219+K224+K229+K234+K239+K244+K249+K254+K259+K264+K269+K274+K279+K284+K289+K294+K299</f>
        <v>652685.623</v>
      </c>
      <c r="AM179" s="1" t="n">
        <f aca="false">K179-AL179</f>
        <v>0</v>
      </c>
      <c r="AN179" s="1" t="n">
        <f aca="false">K178-S179</f>
        <v>0</v>
      </c>
      <c r="AQ179" s="1" t="b">
        <f aca="false">E179=E184</f>
        <v>1</v>
      </c>
    </row>
    <row r="180" customFormat="false" ht="25.5" hidden="false" customHeight="false" outlineLevel="0" collapsed="false">
      <c r="A180" s="21"/>
      <c r="B180" s="16"/>
      <c r="C180" s="17"/>
      <c r="D180" s="14" t="s">
        <v>29</v>
      </c>
      <c r="E180" s="15" t="n">
        <v>3827283.72</v>
      </c>
      <c r="F180" s="15" t="n">
        <v>3708087.08</v>
      </c>
      <c r="G180" s="15" t="n">
        <v>3698003.52</v>
      </c>
      <c r="H180" s="15" t="n">
        <v>3716805.09</v>
      </c>
      <c r="I180" s="15" t="n">
        <v>3716805.09</v>
      </c>
      <c r="J180" s="15" t="n">
        <v>3716805.09</v>
      </c>
      <c r="K180" s="15" t="n">
        <f aca="false">E180+F180+G180+H180+I180+J180</f>
        <v>22383789.59</v>
      </c>
      <c r="T180" s="18" t="n">
        <f aca="false">E190+E195+E200+E205+E210+E215+E220+E225+E230+E235+E240+E245+E250+E255+E260+E265+E270+E275+E280+E285+E290+E295+E300</f>
        <v>3827283.72</v>
      </c>
      <c r="U180" s="1" t="n">
        <f aca="false">E180-T180</f>
        <v>0</v>
      </c>
      <c r="W180" s="18" t="n">
        <f aca="false">F190+F195+F200+F205+F210+F215+F220+F225+F230+F235+F240+F245+F250+F255+F260+F265+F270+F275+F280+F285+F290+F295+F300</f>
        <v>3708087.08</v>
      </c>
      <c r="X180" s="1" t="n">
        <f aca="false">F180-W180</f>
        <v>0</v>
      </c>
      <c r="Z180" s="18" t="n">
        <f aca="false">G190+G195+G200+G205+G210+G215+G220+G225+G230+G235+G240+G245+G250+G255+G260+G265+G270+G275+G280+G285+G290+G295+G300</f>
        <v>3698003.52</v>
      </c>
      <c r="AA180" s="1" t="n">
        <f aca="false">G180-Z180</f>
        <v>0</v>
      </c>
      <c r="AC180" s="18" t="n">
        <f aca="false">H190+H195+H200+H205+H210+H215+H220+H225+H230+H235+H240+H245+H250+H255+H260+H265+H270+H275+H280+H285+H290+H295+H300</f>
        <v>3716805.09</v>
      </c>
      <c r="AD180" s="1" t="n">
        <f aca="false">H180-AC180</f>
        <v>0</v>
      </c>
      <c r="AF180" s="18" t="n">
        <f aca="false">I190+I195+I200+I205+I210+I215+I220+I225+I230+I235+I240+I245+I250+I255+I260+I265+I270+I275+I280+I285+I290+I295+I300</f>
        <v>3716805.09</v>
      </c>
      <c r="AG180" s="1" t="n">
        <f aca="false">I180-AF180</f>
        <v>0</v>
      </c>
      <c r="AI180" s="18" t="n">
        <f aca="false">J190+J195+J200+J205+J210+J215+J220+J225+J230+J235+J240+J245+J250+J255+J260+J265+J270+J275+J280+J285+J290+J295+J300</f>
        <v>3716805.09</v>
      </c>
      <c r="AJ180" s="1" t="n">
        <f aca="false">J180-AI180</f>
        <v>0</v>
      </c>
      <c r="AL180" s="18" t="n">
        <f aca="false">K190+K195+K200+K205+K210+K215+K220+K225+K230+K235+K240+K245+K250+K255+K260+K265+K270+K275+K280+K285+K290+K295+K300</f>
        <v>22383789.59</v>
      </c>
      <c r="AM180" s="1" t="n">
        <f aca="false">K180-AL180</f>
        <v>0</v>
      </c>
      <c r="AQ180" s="1" t="b">
        <f aca="false">E180=E185</f>
        <v>1</v>
      </c>
    </row>
    <row r="181" customFormat="false" ht="25.5" hidden="false" customHeight="false" outlineLevel="0" collapsed="false">
      <c r="A181" s="21"/>
      <c r="B181" s="16"/>
      <c r="C181" s="17"/>
      <c r="D181" s="14" t="s">
        <v>30</v>
      </c>
      <c r="E181" s="15" t="n">
        <v>1017777.92</v>
      </c>
      <c r="F181" s="15" t="n">
        <v>1011988.41</v>
      </c>
      <c r="G181" s="15" t="n">
        <v>1011988.41</v>
      </c>
      <c r="H181" s="15" t="n">
        <f aca="false">826568.98+0.002</f>
        <v>826568.982</v>
      </c>
      <c r="I181" s="15" t="n">
        <v>985299.41</v>
      </c>
      <c r="J181" s="15" t="n">
        <f aca="false">1126568.98+0.002</f>
        <v>1126568.982</v>
      </c>
      <c r="K181" s="15" t="n">
        <f aca="false">E181+F181+G181+H181+I181+J181</f>
        <v>5980192.114</v>
      </c>
      <c r="T181" s="18" t="n">
        <f aca="false">E191+E196+E201+E206+E211+E216+E221+E226+E231+E236+E241+E246+E251+E256+E261+E266+E271+E276+E281+E286+E291+E296+E301</f>
        <v>1017777.92</v>
      </c>
      <c r="U181" s="1" t="n">
        <f aca="false">E181-T181</f>
        <v>0</v>
      </c>
      <c r="W181" s="18" t="n">
        <f aca="false">F191+F196+F201+F206+F211+F216+F221+F226+F231+F236+F241+F246+F251+F256+F261+F266+F271+F276+F281+F286+F291+F296+F301</f>
        <v>1011988.41</v>
      </c>
      <c r="X181" s="1" t="n">
        <f aca="false">F181-W181</f>
        <v>0</v>
      </c>
      <c r="Z181" s="18" t="n">
        <f aca="false">G191+G196+G201+G206+G211+G216+G221+G226+G231+G236+G241+G246+G251+G256+G261+G266+G271+G276+G281+G286+G291+G296+G301</f>
        <v>1011988.41</v>
      </c>
      <c r="AA181" s="1" t="n">
        <f aca="false">G181-Z181</f>
        <v>0</v>
      </c>
      <c r="AC181" s="18" t="n">
        <f aca="false">H191+H196+H201+H206+H211+H216+H221+H226+H231+H236+H241+H246+H251+H256+H261+H266+H271+H276+H281+H286+H291+H296+H301</f>
        <v>826568.982</v>
      </c>
      <c r="AD181" s="1" t="n">
        <f aca="false">H181-AC181</f>
        <v>0</v>
      </c>
      <c r="AF181" s="18" t="n">
        <f aca="false">I191+I196+I201+I206+I211+I216+I221+I226+I231+I236+I241+I246+I251+I256+I261+I266+I271+I276+I281+I286+I291+I296+I301</f>
        <v>985299.41</v>
      </c>
      <c r="AG181" s="1" t="n">
        <f aca="false">I181-AF181</f>
        <v>0</v>
      </c>
      <c r="AI181" s="18" t="n">
        <f aca="false">J191+J196+J201+J206+J211+J216+J221+J226+J231+J236+J241+J246+J251+J256+J261+J266+J271+J276+J281+J286+J291+J296+J301</f>
        <v>1126568.982</v>
      </c>
      <c r="AJ181" s="1" t="n">
        <f aca="false">J181-AI181</f>
        <v>0</v>
      </c>
      <c r="AL181" s="18" t="n">
        <f aca="false">K191+K196+K201+K206+K211+K216+K221+K226+K231+K236+K241+K246+K251+K256+K261+K266+K271+K276+K281+K286+K291+K296+K301</f>
        <v>5980192.114</v>
      </c>
      <c r="AM181" s="1" t="n">
        <f aca="false">K181-AL181</f>
        <v>0</v>
      </c>
      <c r="AQ181" s="1" t="b">
        <f aca="false">E181=E186</f>
        <v>1</v>
      </c>
    </row>
    <row r="182" customFormat="false" ht="12.75" hidden="false" customHeight="false" outlineLevel="0" collapsed="false">
      <c r="A182" s="21"/>
      <c r="B182" s="16"/>
      <c r="C182" s="17"/>
      <c r="D182" s="14" t="s">
        <v>31</v>
      </c>
      <c r="E182" s="15" t="n">
        <v>0</v>
      </c>
      <c r="F182" s="15" t="n">
        <v>0</v>
      </c>
      <c r="G182" s="15" t="n">
        <v>0</v>
      </c>
      <c r="H182" s="15" t="n">
        <v>0</v>
      </c>
      <c r="I182" s="15" t="n">
        <v>0</v>
      </c>
      <c r="J182" s="15" t="n">
        <v>0</v>
      </c>
      <c r="K182" s="15" t="n">
        <f aca="false">E182+F182+G182+H182+I182+J182</f>
        <v>0</v>
      </c>
      <c r="W182" s="5"/>
      <c r="Z182" s="5"/>
      <c r="AC182" s="5"/>
      <c r="AF182" s="5"/>
      <c r="AI182" s="5"/>
      <c r="AL182" s="5"/>
      <c r="AQ182" s="1" t="b">
        <f aca="false">E182=E187</f>
        <v>1</v>
      </c>
    </row>
    <row r="183" customFormat="false" ht="63.75" hidden="false" customHeight="false" outlineLevel="0" collapsed="false">
      <c r="A183" s="21"/>
      <c r="B183" s="16"/>
      <c r="C183" s="13" t="s">
        <v>34</v>
      </c>
      <c r="D183" s="14" t="s">
        <v>14</v>
      </c>
      <c r="E183" s="15" t="n">
        <f aca="false">5091120.94+0.003</f>
        <v>5091120.943</v>
      </c>
      <c r="F183" s="15" t="n">
        <v>4932227.52</v>
      </c>
      <c r="G183" s="15" t="n">
        <v>4904466.22</v>
      </c>
      <c r="H183" s="15" t="n">
        <f aca="false">4543374.07+0.002</f>
        <v>4543374.072</v>
      </c>
      <c r="I183" s="15" t="n">
        <v>4702104.5</v>
      </c>
      <c r="J183" s="15" t="n">
        <f aca="false">4843374.07+0.002</f>
        <v>4843374.072</v>
      </c>
      <c r="K183" s="15" t="n">
        <f aca="false">E183+F183+G183+H183+I183+J183</f>
        <v>29016667.327</v>
      </c>
      <c r="W183" s="5"/>
      <c r="Z183" s="5"/>
      <c r="AC183" s="5"/>
      <c r="AF183" s="5"/>
      <c r="AI183" s="5"/>
      <c r="AL183" s="5"/>
    </row>
    <row r="184" customFormat="false" ht="25.5" hidden="false" customHeight="false" outlineLevel="0" collapsed="false">
      <c r="A184" s="21"/>
      <c r="B184" s="16"/>
      <c r="C184" s="17"/>
      <c r="D184" s="14" t="s">
        <v>28</v>
      </c>
      <c r="E184" s="15" t="n">
        <f aca="false">246059.3+0.003</f>
        <v>246059.303</v>
      </c>
      <c r="F184" s="15" t="n">
        <v>212152.03</v>
      </c>
      <c r="G184" s="15" t="n">
        <v>194474.29</v>
      </c>
      <c r="H184" s="15" t="n">
        <v>0</v>
      </c>
      <c r="I184" s="15" t="n">
        <v>0</v>
      </c>
      <c r="J184" s="15" t="n">
        <v>0</v>
      </c>
      <c r="K184" s="15" t="n">
        <f aca="false">E184+F184+G184+H184+I184+J184</f>
        <v>652685.623</v>
      </c>
      <c r="W184" s="5"/>
      <c r="Z184" s="5"/>
      <c r="AC184" s="5"/>
      <c r="AF184" s="5"/>
      <c r="AI184" s="5"/>
      <c r="AL184" s="5"/>
    </row>
    <row r="185" customFormat="false" ht="25.5" hidden="false" customHeight="false" outlineLevel="0" collapsed="false">
      <c r="A185" s="21"/>
      <c r="B185" s="16"/>
      <c r="C185" s="17"/>
      <c r="D185" s="14" t="s">
        <v>29</v>
      </c>
      <c r="E185" s="15" t="n">
        <v>3827283.72</v>
      </c>
      <c r="F185" s="15" t="n">
        <v>3708087.08</v>
      </c>
      <c r="G185" s="15" t="n">
        <v>3698003.52</v>
      </c>
      <c r="H185" s="15" t="n">
        <v>3716805.09</v>
      </c>
      <c r="I185" s="15" t="n">
        <v>3716805.09</v>
      </c>
      <c r="J185" s="15" t="n">
        <v>3716805.09</v>
      </c>
      <c r="K185" s="15" t="n">
        <f aca="false">E185+F185+G185+H185+I185+J185</f>
        <v>22383789.59</v>
      </c>
      <c r="W185" s="5"/>
      <c r="Z185" s="5"/>
      <c r="AC185" s="5"/>
      <c r="AF185" s="5"/>
      <c r="AI185" s="5"/>
      <c r="AL185" s="5"/>
    </row>
    <row r="186" customFormat="false" ht="25.5" hidden="false" customHeight="false" outlineLevel="0" collapsed="false">
      <c r="A186" s="21"/>
      <c r="B186" s="16"/>
      <c r="C186" s="17"/>
      <c r="D186" s="14" t="s">
        <v>30</v>
      </c>
      <c r="E186" s="15" t="n">
        <v>1017777.92</v>
      </c>
      <c r="F186" s="15" t="n">
        <v>1011988.41</v>
      </c>
      <c r="G186" s="15" t="n">
        <v>1011988.41</v>
      </c>
      <c r="H186" s="15" t="n">
        <f aca="false">826568.98+0.002</f>
        <v>826568.982</v>
      </c>
      <c r="I186" s="15" t="n">
        <v>985299.41</v>
      </c>
      <c r="J186" s="15" t="n">
        <f aca="false">1126568.98+0.002</f>
        <v>1126568.982</v>
      </c>
      <c r="K186" s="15" t="n">
        <f aca="false">E186+F186+G186+H186+I186+J186</f>
        <v>5980192.114</v>
      </c>
      <c r="W186" s="5"/>
      <c r="Z186" s="5"/>
      <c r="AC186" s="5"/>
      <c r="AF186" s="5"/>
      <c r="AI186" s="5"/>
      <c r="AL186" s="5"/>
    </row>
    <row r="187" customFormat="false" ht="12.75" hidden="false" customHeight="false" outlineLevel="0" collapsed="false">
      <c r="A187" s="21"/>
      <c r="B187" s="16"/>
      <c r="C187" s="17"/>
      <c r="D187" s="14" t="s">
        <v>31</v>
      </c>
      <c r="E187" s="15" t="n">
        <v>0</v>
      </c>
      <c r="F187" s="15" t="n">
        <v>0</v>
      </c>
      <c r="G187" s="15" t="n">
        <v>0</v>
      </c>
      <c r="H187" s="15" t="n">
        <v>0</v>
      </c>
      <c r="I187" s="15" t="n">
        <v>0</v>
      </c>
      <c r="J187" s="15" t="n">
        <v>0</v>
      </c>
      <c r="K187" s="15" t="n">
        <f aca="false">E187+F187+G187+H187+I187+J187</f>
        <v>0</v>
      </c>
      <c r="W187" s="5"/>
      <c r="Z187" s="5"/>
      <c r="AC187" s="5"/>
      <c r="AF187" s="5"/>
      <c r="AI187" s="5"/>
      <c r="AL187" s="5"/>
    </row>
    <row r="188" customFormat="false" ht="63.75" hidden="false" customHeight="false" outlineLevel="0" collapsed="false">
      <c r="A188" s="11" t="s">
        <v>91</v>
      </c>
      <c r="B188" s="12" t="s">
        <v>44</v>
      </c>
      <c r="C188" s="13" t="s">
        <v>34</v>
      </c>
      <c r="D188" s="14" t="s">
        <v>14</v>
      </c>
      <c r="E188" s="15" t="n">
        <v>475497.14</v>
      </c>
      <c r="F188" s="15" t="n">
        <v>457341.72</v>
      </c>
      <c r="G188" s="15" t="n">
        <v>457341.72</v>
      </c>
      <c r="H188" s="15" t="n">
        <f aca="false">405091.11+0.002</f>
        <v>405091.112</v>
      </c>
      <c r="I188" s="15" t="n">
        <v>563821.54</v>
      </c>
      <c r="J188" s="15" t="n">
        <f aca="false">705091.11+0.002</f>
        <v>705091.112</v>
      </c>
      <c r="K188" s="15" t="n">
        <f aca="false">E188+F188+G188+H188+I188+J188</f>
        <v>3064184.344</v>
      </c>
      <c r="M188" s="4" t="n">
        <f aca="false">M189-E188</f>
        <v>0</v>
      </c>
      <c r="N188" s="4" t="n">
        <f aca="false">N189-F188</f>
        <v>0</v>
      </c>
      <c r="O188" s="4" t="n">
        <f aca="false">O189-G188</f>
        <v>0</v>
      </c>
      <c r="P188" s="4" t="n">
        <f aca="false">P189-H188</f>
        <v>0</v>
      </c>
      <c r="Q188" s="4" t="n">
        <f aca="false">Q189-I188</f>
        <v>0</v>
      </c>
      <c r="R188" s="4" t="n">
        <f aca="false">R189-J188</f>
        <v>0</v>
      </c>
      <c r="S188" s="4" t="n">
        <f aca="false">S189-K188</f>
        <v>0</v>
      </c>
      <c r="W188" s="5"/>
      <c r="Z188" s="5"/>
      <c r="AC188" s="5"/>
      <c r="AF188" s="5"/>
      <c r="AI188" s="5"/>
      <c r="AL188" s="5"/>
    </row>
    <row r="189" customFormat="false" ht="25.5" hidden="false" customHeight="false" outlineLevel="0" collapsed="false">
      <c r="A189" s="21"/>
      <c r="B189" s="16"/>
      <c r="C189" s="17"/>
      <c r="D189" s="14" t="s">
        <v>28</v>
      </c>
      <c r="E189" s="15" t="n">
        <v>0</v>
      </c>
      <c r="F189" s="15" t="n">
        <v>0</v>
      </c>
      <c r="G189" s="15" t="n">
        <v>0</v>
      </c>
      <c r="H189" s="15" t="n">
        <v>0</v>
      </c>
      <c r="I189" s="15" t="n">
        <v>0</v>
      </c>
      <c r="J189" s="15" t="n">
        <v>0</v>
      </c>
      <c r="K189" s="15" t="n">
        <f aca="false">E189+F189+G189+H189+I189+J189</f>
        <v>0</v>
      </c>
      <c r="M189" s="4" t="n">
        <f aca="false">E189+E190+E191+E192</f>
        <v>475497.14</v>
      </c>
      <c r="N189" s="4" t="n">
        <f aca="false">F189+F190+F191+F192</f>
        <v>457341.72</v>
      </c>
      <c r="O189" s="4" t="n">
        <f aca="false">G189+G190+G191+G192</f>
        <v>457341.72</v>
      </c>
      <c r="P189" s="4" t="n">
        <f aca="false">H189+H190+H191+H192</f>
        <v>405091.112</v>
      </c>
      <c r="Q189" s="4" t="n">
        <f aca="false">I189+I190+I191+I192</f>
        <v>563821.54</v>
      </c>
      <c r="R189" s="4" t="n">
        <f aca="false">J189+J190+J191+J192</f>
        <v>705091.112</v>
      </c>
      <c r="S189" s="4" t="n">
        <f aca="false">K189+K190+K191+K192</f>
        <v>3064184.344</v>
      </c>
      <c r="V189" s="1" t="n">
        <f aca="false">E188-M189</f>
        <v>0</v>
      </c>
      <c r="W189" s="5"/>
      <c r="Y189" s="1" t="n">
        <f aca="false">F188-N189</f>
        <v>0</v>
      </c>
      <c r="Z189" s="5"/>
      <c r="AB189" s="1" t="n">
        <f aca="false">G188-O189</f>
        <v>0</v>
      </c>
      <c r="AC189" s="5"/>
      <c r="AE189" s="1" t="n">
        <f aca="false">H188-P189</f>
        <v>0</v>
      </c>
      <c r="AF189" s="5"/>
      <c r="AH189" s="1" t="n">
        <f aca="false">I188-Q189</f>
        <v>0</v>
      </c>
      <c r="AI189" s="5"/>
      <c r="AK189" s="1" t="n">
        <f aca="false">J188-R189</f>
        <v>0</v>
      </c>
      <c r="AL189" s="5"/>
      <c r="AN189" s="1" t="n">
        <f aca="false">K188-S189</f>
        <v>0</v>
      </c>
    </row>
    <row r="190" customFormat="false" ht="25.5" hidden="false" customHeight="false" outlineLevel="0" collapsed="false">
      <c r="A190" s="21"/>
      <c r="B190" s="16"/>
      <c r="C190" s="17"/>
      <c r="D190" s="14" t="s">
        <v>29</v>
      </c>
      <c r="E190" s="15" t="n">
        <v>0</v>
      </c>
      <c r="F190" s="15" t="n">
        <v>0</v>
      </c>
      <c r="G190" s="15" t="n">
        <v>0</v>
      </c>
      <c r="H190" s="15" t="n">
        <v>0</v>
      </c>
      <c r="I190" s="15" t="n">
        <v>0</v>
      </c>
      <c r="J190" s="15" t="n">
        <v>0</v>
      </c>
      <c r="K190" s="15" t="n">
        <f aca="false">E190+F190+G190+H190+I190+J190</f>
        <v>0</v>
      </c>
      <c r="W190" s="5"/>
      <c r="Z190" s="5"/>
      <c r="AC190" s="5"/>
      <c r="AF190" s="5"/>
      <c r="AI190" s="5"/>
      <c r="AL190" s="5"/>
    </row>
    <row r="191" customFormat="false" ht="25.5" hidden="false" customHeight="false" outlineLevel="0" collapsed="false">
      <c r="A191" s="21"/>
      <c r="B191" s="16"/>
      <c r="C191" s="17"/>
      <c r="D191" s="14" t="s">
        <v>30</v>
      </c>
      <c r="E191" s="15" t="n">
        <v>475497.14</v>
      </c>
      <c r="F191" s="15" t="n">
        <v>457341.72</v>
      </c>
      <c r="G191" s="15" t="n">
        <v>457341.72</v>
      </c>
      <c r="H191" s="15" t="n">
        <f aca="false">405091.11+0.002</f>
        <v>405091.112</v>
      </c>
      <c r="I191" s="15" t="n">
        <v>563821.54</v>
      </c>
      <c r="J191" s="15" t="n">
        <f aca="false">705091.11+0.002</f>
        <v>705091.112</v>
      </c>
      <c r="K191" s="15" t="n">
        <f aca="false">E191+F191+G191+H191+I191+J191</f>
        <v>3064184.344</v>
      </c>
      <c r="W191" s="5"/>
      <c r="Z191" s="5"/>
      <c r="AC191" s="5"/>
      <c r="AF191" s="5"/>
      <c r="AI191" s="5"/>
      <c r="AL191" s="5"/>
    </row>
    <row r="192" customFormat="false" ht="12.75" hidden="false" customHeight="false" outlineLevel="0" collapsed="false">
      <c r="A192" s="21"/>
      <c r="B192" s="16"/>
      <c r="C192" s="17"/>
      <c r="D192" s="14" t="s">
        <v>31</v>
      </c>
      <c r="E192" s="15" t="n">
        <v>0</v>
      </c>
      <c r="F192" s="15" t="n">
        <v>0</v>
      </c>
      <c r="G192" s="15" t="n">
        <v>0</v>
      </c>
      <c r="H192" s="15" t="n">
        <v>0</v>
      </c>
      <c r="I192" s="15" t="n">
        <v>0</v>
      </c>
      <c r="J192" s="15" t="n">
        <v>0</v>
      </c>
      <c r="K192" s="15" t="n">
        <f aca="false">E192+F192+G192+H192+I192+J192</f>
        <v>0</v>
      </c>
      <c r="W192" s="5"/>
      <c r="Z192" s="5"/>
      <c r="AC192" s="5"/>
      <c r="AF192" s="5"/>
      <c r="AI192" s="5"/>
      <c r="AL192" s="5"/>
    </row>
    <row r="193" customFormat="false" ht="63.75" hidden="false" customHeight="false" outlineLevel="0" collapsed="false">
      <c r="A193" s="11" t="s">
        <v>92</v>
      </c>
      <c r="B193" s="12" t="s">
        <v>93</v>
      </c>
      <c r="C193" s="13" t="s">
        <v>34</v>
      </c>
      <c r="D193" s="14" t="s">
        <v>14</v>
      </c>
      <c r="E193" s="15" t="n">
        <v>63287.04</v>
      </c>
      <c r="F193" s="15" t="n">
        <v>62312.94</v>
      </c>
      <c r="G193" s="15" t="n">
        <v>62312.94</v>
      </c>
      <c r="H193" s="15" t="n">
        <v>63471.66</v>
      </c>
      <c r="I193" s="15" t="n">
        <v>63471.66</v>
      </c>
      <c r="J193" s="15" t="n">
        <v>63471.66</v>
      </c>
      <c r="K193" s="15" t="n">
        <f aca="false">E193+F193+G193+H193+I193+J193</f>
        <v>378327.9</v>
      </c>
      <c r="M193" s="4" t="n">
        <f aca="false">M194-E193</f>
        <v>0</v>
      </c>
      <c r="N193" s="4" t="n">
        <f aca="false">N194-F193</f>
        <v>0</v>
      </c>
      <c r="O193" s="4" t="n">
        <f aca="false">O194-G193</f>
        <v>0</v>
      </c>
      <c r="P193" s="4" t="n">
        <f aca="false">P194-H193</f>
        <v>0</v>
      </c>
      <c r="Q193" s="4" t="n">
        <f aca="false">Q194-I193</f>
        <v>0</v>
      </c>
      <c r="R193" s="4" t="n">
        <f aca="false">R194-J193</f>
        <v>0</v>
      </c>
      <c r="S193" s="4" t="n">
        <f aca="false">S194-K193</f>
        <v>0</v>
      </c>
      <c r="W193" s="5"/>
      <c r="Z193" s="5"/>
      <c r="AC193" s="5"/>
      <c r="AF193" s="5"/>
      <c r="AI193" s="5"/>
      <c r="AL193" s="5"/>
    </row>
    <row r="194" customFormat="false" ht="25.5" hidden="false" customHeight="false" outlineLevel="0" collapsed="false">
      <c r="A194" s="21"/>
      <c r="B194" s="16"/>
      <c r="C194" s="17"/>
      <c r="D194" s="14" t="s">
        <v>28</v>
      </c>
      <c r="E194" s="15" t="n">
        <v>0</v>
      </c>
      <c r="F194" s="15" t="n">
        <v>0</v>
      </c>
      <c r="G194" s="15" t="n">
        <v>0</v>
      </c>
      <c r="H194" s="15" t="n">
        <v>0</v>
      </c>
      <c r="I194" s="15" t="n">
        <v>0</v>
      </c>
      <c r="J194" s="15" t="n">
        <v>0</v>
      </c>
      <c r="K194" s="15" t="n">
        <f aca="false">E194+F194+G194+H194+I194+J194</f>
        <v>0</v>
      </c>
      <c r="M194" s="4" t="n">
        <f aca="false">E194+E195+E196+E197</f>
        <v>63287.04</v>
      </c>
      <c r="N194" s="4" t="n">
        <f aca="false">F194+F195+F196+F197</f>
        <v>62312.94</v>
      </c>
      <c r="O194" s="4" t="n">
        <f aca="false">G194+G195+G196+G197</f>
        <v>62312.94</v>
      </c>
      <c r="P194" s="4" t="n">
        <f aca="false">H194+H195+H196+H197</f>
        <v>63471.66</v>
      </c>
      <c r="Q194" s="4" t="n">
        <f aca="false">I194+I195+I196+I197</f>
        <v>63471.66</v>
      </c>
      <c r="R194" s="4" t="n">
        <f aca="false">J194+J195+J196+J197</f>
        <v>63471.66</v>
      </c>
      <c r="S194" s="4" t="n">
        <f aca="false">K194+K195+K196+K197</f>
        <v>378327.9</v>
      </c>
      <c r="V194" s="1" t="n">
        <f aca="false">E193-M194</f>
        <v>0</v>
      </c>
      <c r="W194" s="5"/>
      <c r="Y194" s="1" t="n">
        <f aca="false">F193-N194</f>
        <v>0</v>
      </c>
      <c r="Z194" s="5"/>
      <c r="AB194" s="1" t="n">
        <f aca="false">G193-O194</f>
        <v>0</v>
      </c>
      <c r="AC194" s="5"/>
      <c r="AE194" s="1" t="n">
        <f aca="false">H193-P194</f>
        <v>0</v>
      </c>
      <c r="AF194" s="5"/>
      <c r="AH194" s="1" t="n">
        <f aca="false">I193-Q194</f>
        <v>0</v>
      </c>
      <c r="AI194" s="5"/>
      <c r="AK194" s="1" t="n">
        <f aca="false">J193-R194</f>
        <v>0</v>
      </c>
      <c r="AL194" s="5"/>
      <c r="AN194" s="1" t="n">
        <f aca="false">K193-S194</f>
        <v>0</v>
      </c>
    </row>
    <row r="195" customFormat="false" ht="25.5" hidden="false" customHeight="false" outlineLevel="0" collapsed="false">
      <c r="A195" s="21"/>
      <c r="B195" s="16"/>
      <c r="C195" s="17"/>
      <c r="D195" s="14" t="s">
        <v>29</v>
      </c>
      <c r="E195" s="15" t="n">
        <v>0</v>
      </c>
      <c r="F195" s="15" t="n">
        <v>0</v>
      </c>
      <c r="G195" s="15" t="n">
        <v>0</v>
      </c>
      <c r="H195" s="15" t="n">
        <v>0</v>
      </c>
      <c r="I195" s="15" t="n">
        <v>0</v>
      </c>
      <c r="J195" s="15" t="n">
        <v>0</v>
      </c>
      <c r="K195" s="15" t="n">
        <f aca="false">E195+F195+G195+H195+I195+J195</f>
        <v>0</v>
      </c>
      <c r="W195" s="5"/>
      <c r="Z195" s="5"/>
      <c r="AC195" s="5"/>
      <c r="AF195" s="5"/>
      <c r="AI195" s="5"/>
      <c r="AL195" s="5"/>
    </row>
    <row r="196" customFormat="false" ht="25.5" hidden="false" customHeight="false" outlineLevel="0" collapsed="false">
      <c r="A196" s="21"/>
      <c r="B196" s="16"/>
      <c r="C196" s="17"/>
      <c r="D196" s="14" t="s">
        <v>30</v>
      </c>
      <c r="E196" s="15" t="n">
        <v>63287.04</v>
      </c>
      <c r="F196" s="15" t="n">
        <v>62312.94</v>
      </c>
      <c r="G196" s="15" t="n">
        <v>62312.94</v>
      </c>
      <c r="H196" s="15" t="n">
        <v>63471.66</v>
      </c>
      <c r="I196" s="15" t="n">
        <v>63471.66</v>
      </c>
      <c r="J196" s="15" t="n">
        <v>63471.66</v>
      </c>
      <c r="K196" s="15" t="n">
        <f aca="false">E196+F196+G196+H196+I196+J196</f>
        <v>378327.9</v>
      </c>
      <c r="W196" s="5"/>
      <c r="Z196" s="5"/>
      <c r="AC196" s="5"/>
      <c r="AF196" s="5"/>
      <c r="AI196" s="5"/>
      <c r="AL196" s="5"/>
    </row>
    <row r="197" customFormat="false" ht="12.75" hidden="false" customHeight="false" outlineLevel="0" collapsed="false">
      <c r="A197" s="21"/>
      <c r="B197" s="16"/>
      <c r="C197" s="17"/>
      <c r="D197" s="14" t="s">
        <v>31</v>
      </c>
      <c r="E197" s="15" t="n">
        <v>0</v>
      </c>
      <c r="F197" s="15" t="n">
        <v>0</v>
      </c>
      <c r="G197" s="15" t="n">
        <v>0</v>
      </c>
      <c r="H197" s="15" t="n">
        <v>0</v>
      </c>
      <c r="I197" s="15" t="n">
        <v>0</v>
      </c>
      <c r="J197" s="15" t="n">
        <v>0</v>
      </c>
      <c r="K197" s="15" t="n">
        <f aca="false">E197+F197+G197+H197+I197+J197</f>
        <v>0</v>
      </c>
      <c r="W197" s="5"/>
      <c r="Z197" s="5"/>
      <c r="AC197" s="5"/>
      <c r="AF197" s="5"/>
      <c r="AI197" s="5"/>
      <c r="AL197" s="5"/>
    </row>
    <row r="198" customFormat="false" ht="140.25" hidden="false" customHeight="false" outlineLevel="0" collapsed="false">
      <c r="A198" s="11" t="s">
        <v>94</v>
      </c>
      <c r="B198" s="12" t="s">
        <v>95</v>
      </c>
      <c r="C198" s="13" t="s">
        <v>34</v>
      </c>
      <c r="D198" s="14" t="s">
        <v>14</v>
      </c>
      <c r="E198" s="15" t="n">
        <v>470495.44</v>
      </c>
      <c r="F198" s="15" t="n">
        <v>451149.21</v>
      </c>
      <c r="G198" s="15" t="n">
        <v>452794.01</v>
      </c>
      <c r="H198" s="15" t="n">
        <v>452794.01</v>
      </c>
      <c r="I198" s="15" t="n">
        <v>452794.01</v>
      </c>
      <c r="J198" s="15" t="n">
        <v>452794.01</v>
      </c>
      <c r="K198" s="15" t="n">
        <f aca="false">E198+F198+G198+H198+I198+J198</f>
        <v>2732820.69</v>
      </c>
      <c r="M198" s="4" t="n">
        <f aca="false">M199-E198</f>
        <v>0</v>
      </c>
      <c r="N198" s="4" t="n">
        <f aca="false">N199-F198</f>
        <v>0</v>
      </c>
      <c r="O198" s="4" t="n">
        <f aca="false">O199-G198</f>
        <v>0</v>
      </c>
      <c r="P198" s="4" t="n">
        <f aca="false">P199-H198</f>
        <v>0</v>
      </c>
      <c r="Q198" s="4" t="n">
        <f aca="false">Q199-I198</f>
        <v>0</v>
      </c>
      <c r="R198" s="4" t="n">
        <f aca="false">R199-J198</f>
        <v>0</v>
      </c>
      <c r="S198" s="4" t="n">
        <f aca="false">S199-K198</f>
        <v>0</v>
      </c>
      <c r="W198" s="5"/>
      <c r="Z198" s="5"/>
      <c r="AC198" s="5"/>
      <c r="AF198" s="5"/>
      <c r="AI198" s="5"/>
      <c r="AL198" s="5"/>
    </row>
    <row r="199" customFormat="false" ht="25.5" hidden="false" customHeight="false" outlineLevel="0" collapsed="false">
      <c r="A199" s="21"/>
      <c r="B199" s="16"/>
      <c r="C199" s="17"/>
      <c r="D199" s="14" t="s">
        <v>28</v>
      </c>
      <c r="E199" s="15" t="n">
        <v>0</v>
      </c>
      <c r="F199" s="15" t="n">
        <v>0</v>
      </c>
      <c r="G199" s="15" t="n">
        <v>0</v>
      </c>
      <c r="H199" s="15" t="n">
        <v>0</v>
      </c>
      <c r="I199" s="15" t="n">
        <v>0</v>
      </c>
      <c r="J199" s="15" t="n">
        <v>0</v>
      </c>
      <c r="K199" s="15" t="n">
        <f aca="false">E199+F199+G199+H199+I199+J199</f>
        <v>0</v>
      </c>
      <c r="M199" s="4" t="n">
        <f aca="false">E199+E200+E201+E202</f>
        <v>470495.44</v>
      </c>
      <c r="N199" s="4" t="n">
        <f aca="false">F199+F200+F201+F202</f>
        <v>451149.21</v>
      </c>
      <c r="O199" s="4" t="n">
        <f aca="false">G199+G200+G201+G202</f>
        <v>452794.01</v>
      </c>
      <c r="P199" s="4" t="n">
        <f aca="false">H199+H200+H201+H202</f>
        <v>452794.01</v>
      </c>
      <c r="Q199" s="4" t="n">
        <f aca="false">I199+I200+I201+I202</f>
        <v>452794.01</v>
      </c>
      <c r="R199" s="4" t="n">
        <f aca="false">J199+J200+J201+J202</f>
        <v>452794.01</v>
      </c>
      <c r="S199" s="4" t="n">
        <f aca="false">K199+K200+K201+K202</f>
        <v>2732820.69</v>
      </c>
      <c r="V199" s="1" t="n">
        <f aca="false">E198-M199</f>
        <v>0</v>
      </c>
      <c r="W199" s="5"/>
      <c r="Y199" s="1" t="n">
        <f aca="false">F198-N199</f>
        <v>0</v>
      </c>
      <c r="Z199" s="5"/>
      <c r="AB199" s="1" t="n">
        <f aca="false">G198-O199</f>
        <v>0</v>
      </c>
      <c r="AC199" s="5"/>
      <c r="AE199" s="1" t="n">
        <f aca="false">H198-P199</f>
        <v>0</v>
      </c>
      <c r="AF199" s="5"/>
      <c r="AH199" s="1" t="n">
        <f aca="false">I198-Q199</f>
        <v>0</v>
      </c>
      <c r="AI199" s="5"/>
      <c r="AK199" s="1" t="n">
        <f aca="false">J198-R199</f>
        <v>0</v>
      </c>
      <c r="AL199" s="5"/>
      <c r="AN199" s="1" t="n">
        <f aca="false">K198-S199</f>
        <v>0</v>
      </c>
    </row>
    <row r="200" customFormat="false" ht="25.5" hidden="false" customHeight="false" outlineLevel="0" collapsed="false">
      <c r="A200" s="21"/>
      <c r="B200" s="16"/>
      <c r="C200" s="17"/>
      <c r="D200" s="14" t="s">
        <v>29</v>
      </c>
      <c r="E200" s="15" t="n">
        <v>470495.44</v>
      </c>
      <c r="F200" s="15" t="n">
        <v>451149.21</v>
      </c>
      <c r="G200" s="15" t="n">
        <v>452794.01</v>
      </c>
      <c r="H200" s="15" t="n">
        <v>452794.01</v>
      </c>
      <c r="I200" s="15" t="n">
        <v>452794.01</v>
      </c>
      <c r="J200" s="15" t="n">
        <v>452794.01</v>
      </c>
      <c r="K200" s="15" t="n">
        <f aca="false">E200+F200+G200+H200+I200+J200</f>
        <v>2732820.69</v>
      </c>
      <c r="W200" s="5"/>
      <c r="Z200" s="5"/>
      <c r="AC200" s="5"/>
      <c r="AF200" s="5"/>
      <c r="AI200" s="5"/>
      <c r="AL200" s="5"/>
    </row>
    <row r="201" customFormat="false" ht="25.5" hidden="false" customHeight="false" outlineLevel="0" collapsed="false">
      <c r="A201" s="21"/>
      <c r="B201" s="16"/>
      <c r="C201" s="17"/>
      <c r="D201" s="14" t="s">
        <v>30</v>
      </c>
      <c r="E201" s="15" t="n">
        <v>0</v>
      </c>
      <c r="F201" s="15" t="n">
        <v>0</v>
      </c>
      <c r="G201" s="15" t="n">
        <v>0</v>
      </c>
      <c r="H201" s="15" t="n">
        <v>0</v>
      </c>
      <c r="I201" s="15" t="n">
        <v>0</v>
      </c>
      <c r="J201" s="15" t="n">
        <v>0</v>
      </c>
      <c r="K201" s="15" t="n">
        <f aca="false">E201+F201+G201+H201+I201+J201</f>
        <v>0</v>
      </c>
      <c r="W201" s="5"/>
      <c r="Z201" s="5"/>
      <c r="AC201" s="5"/>
      <c r="AF201" s="5"/>
      <c r="AI201" s="5"/>
      <c r="AL201" s="5"/>
    </row>
    <row r="202" customFormat="false" ht="12.75" hidden="false" customHeight="false" outlineLevel="0" collapsed="false">
      <c r="A202" s="21"/>
      <c r="B202" s="16"/>
      <c r="C202" s="17"/>
      <c r="D202" s="14" t="s">
        <v>31</v>
      </c>
      <c r="E202" s="15" t="n">
        <v>0</v>
      </c>
      <c r="F202" s="15" t="n">
        <v>0</v>
      </c>
      <c r="G202" s="15" t="n">
        <v>0</v>
      </c>
      <c r="H202" s="15" t="n">
        <v>0</v>
      </c>
      <c r="I202" s="15" t="n">
        <v>0</v>
      </c>
      <c r="J202" s="15" t="n">
        <v>0</v>
      </c>
      <c r="K202" s="15" t="n">
        <f aca="false">E202+F202+G202+H202+I202+J202</f>
        <v>0</v>
      </c>
      <c r="W202" s="5"/>
      <c r="Z202" s="5"/>
      <c r="AC202" s="5"/>
      <c r="AF202" s="5"/>
      <c r="AI202" s="5"/>
      <c r="AL202" s="5"/>
    </row>
    <row r="203" customFormat="false" ht="127.5" hidden="false" customHeight="false" outlineLevel="0" collapsed="false">
      <c r="A203" s="11" t="s">
        <v>96</v>
      </c>
      <c r="B203" s="12" t="s">
        <v>97</v>
      </c>
      <c r="C203" s="13" t="s">
        <v>34</v>
      </c>
      <c r="D203" s="14" t="s">
        <v>14</v>
      </c>
      <c r="E203" s="15" t="n">
        <v>63311.3</v>
      </c>
      <c r="F203" s="15" t="n">
        <v>59869.01</v>
      </c>
      <c r="G203" s="15" t="n">
        <v>59879.51</v>
      </c>
      <c r="H203" s="15" t="n">
        <v>59879.51</v>
      </c>
      <c r="I203" s="15" t="n">
        <v>59879.51</v>
      </c>
      <c r="J203" s="15" t="n">
        <v>59879.51</v>
      </c>
      <c r="K203" s="15" t="n">
        <f aca="false">E203+F203+G203+H203+I203+J203</f>
        <v>362698.35</v>
      </c>
      <c r="M203" s="4" t="n">
        <f aca="false">M204-E203</f>
        <v>0</v>
      </c>
      <c r="N203" s="4" t="n">
        <f aca="false">N204-F203</f>
        <v>0</v>
      </c>
      <c r="O203" s="4" t="n">
        <f aca="false">O204-G203</f>
        <v>0</v>
      </c>
      <c r="P203" s="4" t="n">
        <f aca="false">P204-H203</f>
        <v>0</v>
      </c>
      <c r="Q203" s="4" t="n">
        <f aca="false">Q204-I203</f>
        <v>0</v>
      </c>
      <c r="R203" s="4" t="n">
        <f aca="false">R204-J203</f>
        <v>0</v>
      </c>
      <c r="S203" s="4" t="n">
        <f aca="false">S204-K203</f>
        <v>0</v>
      </c>
      <c r="W203" s="5"/>
      <c r="Z203" s="5"/>
      <c r="AC203" s="5"/>
      <c r="AF203" s="5"/>
      <c r="AI203" s="5"/>
      <c r="AL203" s="5"/>
    </row>
    <row r="204" customFormat="false" ht="25.5" hidden="false" customHeight="false" outlineLevel="0" collapsed="false">
      <c r="A204" s="21"/>
      <c r="B204" s="16"/>
      <c r="C204" s="17"/>
      <c r="D204" s="14" t="s">
        <v>28</v>
      </c>
      <c r="E204" s="15" t="n">
        <v>0</v>
      </c>
      <c r="F204" s="15" t="n">
        <v>0</v>
      </c>
      <c r="G204" s="15" t="n">
        <v>0</v>
      </c>
      <c r="H204" s="15" t="n">
        <v>0</v>
      </c>
      <c r="I204" s="15" t="n">
        <v>0</v>
      </c>
      <c r="J204" s="15" t="n">
        <v>0</v>
      </c>
      <c r="K204" s="15" t="n">
        <f aca="false">E204+F204+G204+H204+I204+J204</f>
        <v>0</v>
      </c>
      <c r="M204" s="4" t="n">
        <f aca="false">E204+E205+E206+E207</f>
        <v>63311.3</v>
      </c>
      <c r="N204" s="4" t="n">
        <f aca="false">F204+F205+F206+F207</f>
        <v>59869.01</v>
      </c>
      <c r="O204" s="4" t="n">
        <f aca="false">G204+G205+G206+G207</f>
        <v>59879.51</v>
      </c>
      <c r="P204" s="4" t="n">
        <f aca="false">H204+H205+H206+H207</f>
        <v>59879.51</v>
      </c>
      <c r="Q204" s="4" t="n">
        <f aca="false">I204+I205+I206+I207</f>
        <v>59879.51</v>
      </c>
      <c r="R204" s="4" t="n">
        <f aca="false">J204+J205+J206+J207</f>
        <v>59879.51</v>
      </c>
      <c r="S204" s="4" t="n">
        <f aca="false">K204+K205+K206+K207</f>
        <v>362698.35</v>
      </c>
      <c r="V204" s="1" t="n">
        <f aca="false">E203-M204</f>
        <v>0</v>
      </c>
      <c r="W204" s="5"/>
      <c r="Y204" s="1" t="n">
        <f aca="false">F203-N204</f>
        <v>0</v>
      </c>
      <c r="Z204" s="5"/>
      <c r="AB204" s="1" t="n">
        <f aca="false">G203-O204</f>
        <v>0</v>
      </c>
      <c r="AC204" s="5"/>
      <c r="AE204" s="1" t="n">
        <f aca="false">H203-P204</f>
        <v>0</v>
      </c>
      <c r="AF204" s="5"/>
      <c r="AH204" s="1" t="n">
        <f aca="false">I203-Q204</f>
        <v>0</v>
      </c>
      <c r="AI204" s="5"/>
      <c r="AK204" s="1" t="n">
        <f aca="false">J203-R204</f>
        <v>0</v>
      </c>
      <c r="AL204" s="5"/>
      <c r="AN204" s="1" t="n">
        <f aca="false">K203-S204</f>
        <v>0</v>
      </c>
    </row>
    <row r="205" customFormat="false" ht="25.5" hidden="false" customHeight="false" outlineLevel="0" collapsed="false">
      <c r="A205" s="21"/>
      <c r="B205" s="16"/>
      <c r="C205" s="17"/>
      <c r="D205" s="14" t="s">
        <v>29</v>
      </c>
      <c r="E205" s="15" t="n">
        <v>63311.3</v>
      </c>
      <c r="F205" s="15" t="n">
        <v>59869.01</v>
      </c>
      <c r="G205" s="15" t="n">
        <v>59879.51</v>
      </c>
      <c r="H205" s="15" t="n">
        <v>59879.51</v>
      </c>
      <c r="I205" s="15" t="n">
        <v>59879.51</v>
      </c>
      <c r="J205" s="15" t="n">
        <v>59879.51</v>
      </c>
      <c r="K205" s="15" t="n">
        <f aca="false">E205+F205+G205+H205+I205+J205</f>
        <v>362698.35</v>
      </c>
      <c r="W205" s="5"/>
      <c r="Z205" s="5"/>
      <c r="AC205" s="5"/>
      <c r="AF205" s="5"/>
      <c r="AI205" s="5"/>
      <c r="AL205" s="5"/>
    </row>
    <row r="206" customFormat="false" ht="25.5" hidden="false" customHeight="false" outlineLevel="0" collapsed="false">
      <c r="A206" s="21"/>
      <c r="B206" s="16"/>
      <c r="C206" s="17"/>
      <c r="D206" s="14" t="s">
        <v>30</v>
      </c>
      <c r="E206" s="15" t="n">
        <v>0</v>
      </c>
      <c r="F206" s="15" t="n">
        <v>0</v>
      </c>
      <c r="G206" s="15" t="n">
        <v>0</v>
      </c>
      <c r="H206" s="15" t="n">
        <v>0</v>
      </c>
      <c r="I206" s="15" t="n">
        <v>0</v>
      </c>
      <c r="J206" s="15" t="n">
        <v>0</v>
      </c>
      <c r="K206" s="15" t="n">
        <f aca="false">E206+F206+G206+H206+I206+J206</f>
        <v>0</v>
      </c>
      <c r="W206" s="5"/>
      <c r="Z206" s="5"/>
      <c r="AC206" s="5"/>
      <c r="AF206" s="5"/>
      <c r="AI206" s="5"/>
      <c r="AL206" s="5"/>
    </row>
    <row r="207" customFormat="false" ht="12.75" hidden="false" customHeight="false" outlineLevel="0" collapsed="false">
      <c r="A207" s="21"/>
      <c r="B207" s="16"/>
      <c r="C207" s="17"/>
      <c r="D207" s="14" t="s">
        <v>31</v>
      </c>
      <c r="E207" s="15" t="n">
        <v>0</v>
      </c>
      <c r="F207" s="15" t="n">
        <v>0</v>
      </c>
      <c r="G207" s="15" t="n">
        <v>0</v>
      </c>
      <c r="H207" s="15" t="n">
        <v>0</v>
      </c>
      <c r="I207" s="15" t="n">
        <v>0</v>
      </c>
      <c r="J207" s="15" t="n">
        <v>0</v>
      </c>
      <c r="K207" s="15" t="n">
        <f aca="false">E207+F207+G207+H207+I207+J207</f>
        <v>0</v>
      </c>
      <c r="W207" s="5"/>
      <c r="Z207" s="5"/>
      <c r="AC207" s="5"/>
      <c r="AF207" s="5"/>
      <c r="AI207" s="5"/>
      <c r="AL207" s="5"/>
    </row>
    <row r="208" customFormat="false" ht="114.75" hidden="false" customHeight="false" outlineLevel="0" collapsed="false">
      <c r="A208" s="11" t="s">
        <v>98</v>
      </c>
      <c r="B208" s="12" t="s">
        <v>99</v>
      </c>
      <c r="C208" s="13" t="s">
        <v>34</v>
      </c>
      <c r="D208" s="14" t="s">
        <v>14</v>
      </c>
      <c r="E208" s="15" t="n">
        <v>2919442.54</v>
      </c>
      <c r="F208" s="15" t="n">
        <v>2801545.91</v>
      </c>
      <c r="G208" s="15" t="n">
        <v>2804533.81</v>
      </c>
      <c r="H208" s="15" t="n">
        <v>2836598.42</v>
      </c>
      <c r="I208" s="15" t="n">
        <v>2836598.42</v>
      </c>
      <c r="J208" s="15" t="n">
        <v>2836598.42</v>
      </c>
      <c r="K208" s="15" t="n">
        <f aca="false">E208+F208+G208+H208+I208+J208</f>
        <v>17035317.52</v>
      </c>
      <c r="M208" s="4" t="n">
        <f aca="false">M209-E208</f>
        <v>0</v>
      </c>
      <c r="N208" s="4" t="n">
        <f aca="false">N209-F208</f>
        <v>0</v>
      </c>
      <c r="O208" s="4" t="n">
        <f aca="false">O209-G208</f>
        <v>0</v>
      </c>
      <c r="P208" s="4" t="n">
        <f aca="false">P209-H208</f>
        <v>0</v>
      </c>
      <c r="Q208" s="4" t="n">
        <f aca="false">Q209-I208</f>
        <v>0</v>
      </c>
      <c r="R208" s="4" t="n">
        <f aca="false">R209-J208</f>
        <v>0</v>
      </c>
      <c r="S208" s="4" t="n">
        <f aca="false">S209-K208</f>
        <v>0</v>
      </c>
      <c r="W208" s="5"/>
      <c r="Z208" s="5"/>
      <c r="AC208" s="5"/>
      <c r="AF208" s="5"/>
      <c r="AI208" s="5"/>
      <c r="AL208" s="5"/>
    </row>
    <row r="209" customFormat="false" ht="25.5" hidden="false" customHeight="false" outlineLevel="0" collapsed="false">
      <c r="A209" s="21"/>
      <c r="B209" s="16"/>
      <c r="C209" s="17"/>
      <c r="D209" s="14" t="s">
        <v>28</v>
      </c>
      <c r="E209" s="15" t="n">
        <v>0</v>
      </c>
      <c r="F209" s="15" t="n">
        <v>0</v>
      </c>
      <c r="G209" s="15" t="n">
        <v>0</v>
      </c>
      <c r="H209" s="15" t="n">
        <v>0</v>
      </c>
      <c r="I209" s="15" t="n">
        <v>0</v>
      </c>
      <c r="J209" s="15" t="n">
        <v>0</v>
      </c>
      <c r="K209" s="15" t="n">
        <f aca="false">E209+F209+G209+H209+I209+J209</f>
        <v>0</v>
      </c>
      <c r="M209" s="4" t="n">
        <f aca="false">E209+E210+E211+E212</f>
        <v>2919442.54</v>
      </c>
      <c r="N209" s="4" t="n">
        <f aca="false">F209+F210+F211+F212</f>
        <v>2801545.91</v>
      </c>
      <c r="O209" s="4" t="n">
        <f aca="false">G209+G210+G211+G212</f>
        <v>2804533.81</v>
      </c>
      <c r="P209" s="4" t="n">
        <f aca="false">H209+H210+H211+H212</f>
        <v>2836598.42</v>
      </c>
      <c r="Q209" s="4" t="n">
        <f aca="false">I209+I210+I211+I212</f>
        <v>2836598.42</v>
      </c>
      <c r="R209" s="4" t="n">
        <f aca="false">J209+J210+J211+J212</f>
        <v>2836598.42</v>
      </c>
      <c r="S209" s="4" t="n">
        <f aca="false">K209+K210+K211+K212</f>
        <v>17035317.52</v>
      </c>
      <c r="V209" s="1" t="n">
        <f aca="false">E208-M209</f>
        <v>0</v>
      </c>
      <c r="W209" s="5"/>
      <c r="Y209" s="1" t="n">
        <f aca="false">F208-N209</f>
        <v>0</v>
      </c>
      <c r="Z209" s="5"/>
      <c r="AB209" s="1" t="n">
        <f aca="false">G208-O209</f>
        <v>0</v>
      </c>
      <c r="AC209" s="5"/>
      <c r="AE209" s="1" t="n">
        <f aca="false">H208-P209</f>
        <v>0</v>
      </c>
      <c r="AF209" s="5"/>
      <c r="AH209" s="1" t="n">
        <f aca="false">I208-Q209</f>
        <v>0</v>
      </c>
      <c r="AI209" s="5"/>
      <c r="AK209" s="1" t="n">
        <f aca="false">J208-R209</f>
        <v>0</v>
      </c>
      <c r="AL209" s="5"/>
      <c r="AN209" s="1" t="n">
        <f aca="false">K208-S209</f>
        <v>0</v>
      </c>
    </row>
    <row r="210" customFormat="false" ht="25.5" hidden="false" customHeight="false" outlineLevel="0" collapsed="false">
      <c r="A210" s="21"/>
      <c r="B210" s="16"/>
      <c r="C210" s="17"/>
      <c r="D210" s="14" t="s">
        <v>29</v>
      </c>
      <c r="E210" s="15" t="n">
        <v>2919442.54</v>
      </c>
      <c r="F210" s="15" t="n">
        <v>2801545.91</v>
      </c>
      <c r="G210" s="15" t="n">
        <v>2804533.81</v>
      </c>
      <c r="H210" s="15" t="n">
        <v>2836598.42</v>
      </c>
      <c r="I210" s="15" t="n">
        <v>2836598.42</v>
      </c>
      <c r="J210" s="15" t="n">
        <v>2836598.42</v>
      </c>
      <c r="K210" s="15" t="n">
        <f aca="false">E210+F210+G210+H210+I210+J210</f>
        <v>17035317.52</v>
      </c>
      <c r="W210" s="5"/>
      <c r="Z210" s="5"/>
      <c r="AC210" s="5"/>
      <c r="AF210" s="5"/>
      <c r="AI210" s="5"/>
      <c r="AL210" s="5"/>
    </row>
    <row r="211" customFormat="false" ht="25.5" hidden="false" customHeight="false" outlineLevel="0" collapsed="false">
      <c r="A211" s="21"/>
      <c r="B211" s="16"/>
      <c r="C211" s="17"/>
      <c r="D211" s="14" t="s">
        <v>30</v>
      </c>
      <c r="E211" s="15" t="n">
        <v>0</v>
      </c>
      <c r="F211" s="15" t="n">
        <v>0</v>
      </c>
      <c r="G211" s="15" t="n">
        <v>0</v>
      </c>
      <c r="H211" s="15" t="n">
        <v>0</v>
      </c>
      <c r="I211" s="15" t="n">
        <v>0</v>
      </c>
      <c r="J211" s="15" t="n">
        <v>0</v>
      </c>
      <c r="K211" s="15" t="n">
        <f aca="false">E211+F211+G211+H211+I211+J211</f>
        <v>0</v>
      </c>
      <c r="W211" s="5"/>
      <c r="Z211" s="5"/>
      <c r="AC211" s="5"/>
      <c r="AF211" s="5"/>
      <c r="AI211" s="5"/>
      <c r="AL211" s="5"/>
    </row>
    <row r="212" customFormat="false" ht="12.75" hidden="false" customHeight="false" outlineLevel="0" collapsed="false">
      <c r="A212" s="21"/>
      <c r="B212" s="16"/>
      <c r="C212" s="17"/>
      <c r="D212" s="14" t="s">
        <v>31</v>
      </c>
      <c r="E212" s="15" t="n">
        <v>0</v>
      </c>
      <c r="F212" s="15" t="n">
        <v>0</v>
      </c>
      <c r="G212" s="15" t="n">
        <v>0</v>
      </c>
      <c r="H212" s="15" t="n">
        <v>0</v>
      </c>
      <c r="I212" s="15" t="n">
        <v>0</v>
      </c>
      <c r="J212" s="15" t="n">
        <v>0</v>
      </c>
      <c r="K212" s="15" t="n">
        <f aca="false">E212+F212+G212+H212+I212+J212</f>
        <v>0</v>
      </c>
      <c r="W212" s="5"/>
      <c r="Z212" s="5"/>
      <c r="AC212" s="5"/>
      <c r="AF212" s="5"/>
      <c r="AI212" s="5"/>
      <c r="AL212" s="5"/>
    </row>
    <row r="213" customFormat="false" ht="63.75" hidden="false" customHeight="false" outlineLevel="0" collapsed="false">
      <c r="A213" s="11" t="s">
        <v>100</v>
      </c>
      <c r="B213" s="12" t="s">
        <v>101</v>
      </c>
      <c r="C213" s="13" t="s">
        <v>34</v>
      </c>
      <c r="D213" s="14" t="s">
        <v>14</v>
      </c>
      <c r="E213" s="15" t="n">
        <v>29334.7</v>
      </c>
      <c r="F213" s="15" t="n">
        <v>29352.7</v>
      </c>
      <c r="G213" s="15" t="n">
        <v>29371.4</v>
      </c>
      <c r="H213" s="15" t="n">
        <v>29371.4</v>
      </c>
      <c r="I213" s="15" t="n">
        <v>29371.4</v>
      </c>
      <c r="J213" s="15" t="n">
        <v>29371.4</v>
      </c>
      <c r="K213" s="15" t="n">
        <f aca="false">E213+F213+G213+H213+I213+J213</f>
        <v>176173</v>
      </c>
      <c r="M213" s="4" t="n">
        <f aca="false">M214-E213</f>
        <v>0</v>
      </c>
      <c r="N213" s="4" t="n">
        <f aca="false">N214-F213</f>
        <v>0</v>
      </c>
      <c r="O213" s="4" t="n">
        <f aca="false">O214-G213</f>
        <v>0</v>
      </c>
      <c r="P213" s="4" t="n">
        <f aca="false">P214-H213</f>
        <v>0</v>
      </c>
      <c r="Q213" s="4" t="n">
        <f aca="false">Q214-I213</f>
        <v>0</v>
      </c>
      <c r="R213" s="4" t="n">
        <f aca="false">R214-J213</f>
        <v>0</v>
      </c>
      <c r="S213" s="4" t="n">
        <f aca="false">S214-K213</f>
        <v>0</v>
      </c>
      <c r="W213" s="5"/>
      <c r="Z213" s="5"/>
      <c r="AC213" s="5"/>
      <c r="AF213" s="5"/>
      <c r="AI213" s="5"/>
      <c r="AL213" s="5"/>
    </row>
    <row r="214" customFormat="false" ht="25.5" hidden="false" customHeight="false" outlineLevel="0" collapsed="false">
      <c r="A214" s="21"/>
      <c r="B214" s="16"/>
      <c r="C214" s="17"/>
      <c r="D214" s="14" t="s">
        <v>28</v>
      </c>
      <c r="E214" s="15" t="n">
        <v>0</v>
      </c>
      <c r="F214" s="15" t="n">
        <v>0</v>
      </c>
      <c r="G214" s="15" t="n">
        <v>0</v>
      </c>
      <c r="H214" s="15" t="n">
        <v>0</v>
      </c>
      <c r="I214" s="15" t="n">
        <v>0</v>
      </c>
      <c r="J214" s="15" t="n">
        <v>0</v>
      </c>
      <c r="K214" s="15" t="n">
        <f aca="false">E214+F214+G214+H214+I214+J214</f>
        <v>0</v>
      </c>
      <c r="M214" s="4" t="n">
        <f aca="false">E214+E215+E216+E217</f>
        <v>29334.7</v>
      </c>
      <c r="N214" s="4" t="n">
        <f aca="false">F214+F215+F216+F217</f>
        <v>29352.7</v>
      </c>
      <c r="O214" s="4" t="n">
        <f aca="false">G214+G215+G216+G217</f>
        <v>29371.4</v>
      </c>
      <c r="P214" s="4" t="n">
        <f aca="false">H214+H215+H216+H217</f>
        <v>29371.4</v>
      </c>
      <c r="Q214" s="4" t="n">
        <f aca="false">I214+I215+I216+I217</f>
        <v>29371.4</v>
      </c>
      <c r="R214" s="4" t="n">
        <f aca="false">J214+J215+J216+J217</f>
        <v>29371.4</v>
      </c>
      <c r="S214" s="4" t="n">
        <f aca="false">K214+K215+K216+K217</f>
        <v>176173</v>
      </c>
      <c r="V214" s="1" t="n">
        <f aca="false">E213-M214</f>
        <v>0</v>
      </c>
      <c r="W214" s="5"/>
      <c r="Y214" s="1" t="n">
        <f aca="false">F213-N214</f>
        <v>0</v>
      </c>
      <c r="Z214" s="5"/>
      <c r="AB214" s="1" t="n">
        <f aca="false">G213-O214</f>
        <v>0</v>
      </c>
      <c r="AC214" s="5"/>
      <c r="AE214" s="1" t="n">
        <f aca="false">H213-P214</f>
        <v>0</v>
      </c>
      <c r="AF214" s="5"/>
      <c r="AH214" s="1" t="n">
        <f aca="false">I213-Q214</f>
        <v>0</v>
      </c>
      <c r="AI214" s="5"/>
      <c r="AK214" s="1" t="n">
        <f aca="false">J213-R214</f>
        <v>0</v>
      </c>
      <c r="AL214" s="5"/>
      <c r="AN214" s="1" t="n">
        <f aca="false">K213-S214</f>
        <v>0</v>
      </c>
    </row>
    <row r="215" customFormat="false" ht="25.5" hidden="false" customHeight="false" outlineLevel="0" collapsed="false">
      <c r="A215" s="21"/>
      <c r="B215" s="16"/>
      <c r="C215" s="17"/>
      <c r="D215" s="14" t="s">
        <v>29</v>
      </c>
      <c r="E215" s="15" t="n">
        <v>29334.7</v>
      </c>
      <c r="F215" s="15" t="n">
        <v>29352.7</v>
      </c>
      <c r="G215" s="15" t="n">
        <v>29371.4</v>
      </c>
      <c r="H215" s="15" t="n">
        <v>29371.4</v>
      </c>
      <c r="I215" s="15" t="n">
        <v>29371.4</v>
      </c>
      <c r="J215" s="15" t="n">
        <v>29371.4</v>
      </c>
      <c r="K215" s="15" t="n">
        <f aca="false">E215+F215+G215+H215+I215+J215</f>
        <v>176173</v>
      </c>
      <c r="W215" s="5"/>
      <c r="Z215" s="5"/>
      <c r="AC215" s="5"/>
      <c r="AF215" s="5"/>
      <c r="AI215" s="5"/>
      <c r="AL215" s="5"/>
    </row>
    <row r="216" customFormat="false" ht="25.5" hidden="false" customHeight="false" outlineLevel="0" collapsed="false">
      <c r="A216" s="21"/>
      <c r="B216" s="16"/>
      <c r="C216" s="17"/>
      <c r="D216" s="14" t="s">
        <v>30</v>
      </c>
      <c r="E216" s="15" t="n">
        <v>0</v>
      </c>
      <c r="F216" s="15" t="n">
        <v>0</v>
      </c>
      <c r="G216" s="15" t="n">
        <v>0</v>
      </c>
      <c r="H216" s="15" t="n">
        <v>0</v>
      </c>
      <c r="I216" s="15" t="n">
        <v>0</v>
      </c>
      <c r="J216" s="15" t="n">
        <v>0</v>
      </c>
      <c r="K216" s="15" t="n">
        <f aca="false">E216+F216+G216+H216+I216+J216</f>
        <v>0</v>
      </c>
      <c r="W216" s="5"/>
      <c r="Z216" s="5"/>
      <c r="AC216" s="5"/>
      <c r="AF216" s="5"/>
      <c r="AI216" s="5"/>
      <c r="AL216" s="5"/>
    </row>
    <row r="217" customFormat="false" ht="12.75" hidden="false" customHeight="false" outlineLevel="0" collapsed="false">
      <c r="A217" s="21"/>
      <c r="B217" s="16"/>
      <c r="C217" s="17"/>
      <c r="D217" s="14" t="s">
        <v>31</v>
      </c>
      <c r="E217" s="15" t="n">
        <v>0</v>
      </c>
      <c r="F217" s="15" t="n">
        <v>0</v>
      </c>
      <c r="G217" s="15" t="n">
        <v>0</v>
      </c>
      <c r="H217" s="15" t="n">
        <v>0</v>
      </c>
      <c r="I217" s="15" t="n">
        <v>0</v>
      </c>
      <c r="J217" s="15" t="n">
        <v>0</v>
      </c>
      <c r="K217" s="15" t="n">
        <f aca="false">E217+F217+G217+H217+I217+J217</f>
        <v>0</v>
      </c>
      <c r="W217" s="5"/>
      <c r="Z217" s="5"/>
      <c r="AC217" s="5"/>
      <c r="AF217" s="5"/>
      <c r="AI217" s="5"/>
      <c r="AL217" s="5"/>
    </row>
    <row r="218" customFormat="false" ht="63.75" hidden="false" customHeight="false" outlineLevel="0" collapsed="false">
      <c r="A218" s="11" t="s">
        <v>102</v>
      </c>
      <c r="B218" s="12" t="s">
        <v>103</v>
      </c>
      <c r="C218" s="13" t="s">
        <v>34</v>
      </c>
      <c r="D218" s="14" t="s">
        <v>14</v>
      </c>
      <c r="E218" s="15" t="n">
        <v>391641.77</v>
      </c>
      <c r="F218" s="15" t="n">
        <v>400266.86</v>
      </c>
      <c r="G218" s="15" t="n">
        <v>400268.86</v>
      </c>
      <c r="H218" s="15" t="n">
        <v>282832.17</v>
      </c>
      <c r="I218" s="15" t="n">
        <v>282832.17</v>
      </c>
      <c r="J218" s="15" t="n">
        <v>282832.17</v>
      </c>
      <c r="K218" s="15" t="n">
        <f aca="false">E218+F218+G218+H218+I218+J218</f>
        <v>2040674</v>
      </c>
      <c r="M218" s="4" t="n">
        <f aca="false">M219-E218</f>
        <v>0</v>
      </c>
      <c r="N218" s="4" t="n">
        <f aca="false">N219-F218</f>
        <v>0</v>
      </c>
      <c r="O218" s="4" t="n">
        <f aca="false">O219-G218</f>
        <v>0</v>
      </c>
      <c r="P218" s="4" t="n">
        <f aca="false">P219-H218</f>
        <v>0</v>
      </c>
      <c r="Q218" s="4" t="n">
        <f aca="false">Q219-I218</f>
        <v>0</v>
      </c>
      <c r="R218" s="4" t="n">
        <f aca="false">R219-J218</f>
        <v>0</v>
      </c>
      <c r="S218" s="4" t="n">
        <f aca="false">S219-K218</f>
        <v>0</v>
      </c>
      <c r="W218" s="5"/>
      <c r="Z218" s="5"/>
      <c r="AC218" s="5"/>
      <c r="AF218" s="5"/>
      <c r="AI218" s="5"/>
      <c r="AL218" s="5"/>
    </row>
    <row r="219" customFormat="false" ht="25.5" hidden="false" customHeight="false" outlineLevel="0" collapsed="false">
      <c r="A219" s="21"/>
      <c r="B219" s="16"/>
      <c r="C219" s="17"/>
      <c r="D219" s="14" t="s">
        <v>28</v>
      </c>
      <c r="E219" s="15" t="n">
        <v>0</v>
      </c>
      <c r="F219" s="15" t="n">
        <v>0</v>
      </c>
      <c r="G219" s="15" t="n">
        <v>0</v>
      </c>
      <c r="H219" s="15" t="n">
        <v>0</v>
      </c>
      <c r="I219" s="15" t="n">
        <v>0</v>
      </c>
      <c r="J219" s="15" t="n">
        <v>0</v>
      </c>
      <c r="K219" s="15" t="n">
        <f aca="false">E219+F219+G219+H219+I219+J219</f>
        <v>0</v>
      </c>
      <c r="M219" s="4" t="n">
        <f aca="false">E219+E220+E221+E222</f>
        <v>391641.77</v>
      </c>
      <c r="N219" s="4" t="n">
        <f aca="false">F219+F220+F221+F222</f>
        <v>400266.86</v>
      </c>
      <c r="O219" s="4" t="n">
        <f aca="false">G219+G220+G221+G222</f>
        <v>400268.86</v>
      </c>
      <c r="P219" s="4" t="n">
        <f aca="false">H219+H220+H221+H222</f>
        <v>282832.17</v>
      </c>
      <c r="Q219" s="4" t="n">
        <f aca="false">I219+I220+I221+I222</f>
        <v>282832.17</v>
      </c>
      <c r="R219" s="4" t="n">
        <f aca="false">J219+J220+J221+J222</f>
        <v>282832.17</v>
      </c>
      <c r="S219" s="4" t="n">
        <f aca="false">K219+K220+K221+K222</f>
        <v>2040674</v>
      </c>
      <c r="V219" s="1" t="n">
        <f aca="false">E218-M219</f>
        <v>0</v>
      </c>
      <c r="W219" s="5"/>
      <c r="Y219" s="1" t="n">
        <f aca="false">F218-N219</f>
        <v>0</v>
      </c>
      <c r="Z219" s="5"/>
      <c r="AB219" s="1" t="n">
        <f aca="false">G218-O219</f>
        <v>0</v>
      </c>
      <c r="AC219" s="5"/>
      <c r="AE219" s="1" t="n">
        <f aca="false">H218-P219</f>
        <v>0</v>
      </c>
      <c r="AF219" s="5"/>
      <c r="AH219" s="1" t="n">
        <f aca="false">I218-Q219</f>
        <v>0</v>
      </c>
      <c r="AI219" s="5"/>
      <c r="AK219" s="1" t="n">
        <f aca="false">J218-R219</f>
        <v>0</v>
      </c>
      <c r="AL219" s="5"/>
      <c r="AN219" s="1" t="n">
        <f aca="false">K218-S219</f>
        <v>0</v>
      </c>
    </row>
    <row r="220" customFormat="false" ht="25.5" hidden="false" customHeight="false" outlineLevel="0" collapsed="false">
      <c r="A220" s="21"/>
      <c r="B220" s="16"/>
      <c r="C220" s="17"/>
      <c r="D220" s="14" t="s">
        <v>29</v>
      </c>
      <c r="E220" s="15" t="n">
        <v>0</v>
      </c>
      <c r="F220" s="15" t="n">
        <v>0</v>
      </c>
      <c r="G220" s="15" t="n">
        <v>0</v>
      </c>
      <c r="H220" s="15" t="n">
        <v>0</v>
      </c>
      <c r="I220" s="15" t="n">
        <v>0</v>
      </c>
      <c r="J220" s="15" t="n">
        <v>0</v>
      </c>
      <c r="K220" s="15" t="n">
        <f aca="false">E220+F220+G220+H220+I220+J220</f>
        <v>0</v>
      </c>
      <c r="W220" s="5"/>
      <c r="Z220" s="5"/>
      <c r="AC220" s="5"/>
      <c r="AF220" s="5"/>
      <c r="AI220" s="5"/>
      <c r="AL220" s="5"/>
    </row>
    <row r="221" customFormat="false" ht="25.5" hidden="false" customHeight="false" outlineLevel="0" collapsed="false">
      <c r="A221" s="21"/>
      <c r="B221" s="16"/>
      <c r="C221" s="17"/>
      <c r="D221" s="14" t="s">
        <v>30</v>
      </c>
      <c r="E221" s="15" t="n">
        <v>391641.77</v>
      </c>
      <c r="F221" s="15" t="n">
        <v>400266.86</v>
      </c>
      <c r="G221" s="15" t="n">
        <v>400268.86</v>
      </c>
      <c r="H221" s="15" t="n">
        <v>282832.17</v>
      </c>
      <c r="I221" s="15" t="n">
        <v>282832.17</v>
      </c>
      <c r="J221" s="15" t="n">
        <v>282832.17</v>
      </c>
      <c r="K221" s="15" t="n">
        <f aca="false">E221+F221+G221+H221+I221+J221</f>
        <v>2040674</v>
      </c>
      <c r="W221" s="5"/>
      <c r="Z221" s="5"/>
      <c r="AC221" s="5"/>
      <c r="AF221" s="5"/>
      <c r="AI221" s="5"/>
      <c r="AL221" s="5"/>
    </row>
    <row r="222" customFormat="false" ht="12.75" hidden="false" customHeight="false" outlineLevel="0" collapsed="false">
      <c r="A222" s="21"/>
      <c r="B222" s="16"/>
      <c r="C222" s="17"/>
      <c r="D222" s="14" t="s">
        <v>31</v>
      </c>
      <c r="E222" s="15" t="n">
        <v>0</v>
      </c>
      <c r="F222" s="15" t="n">
        <v>0</v>
      </c>
      <c r="G222" s="15" t="n">
        <v>0</v>
      </c>
      <c r="H222" s="15" t="n">
        <v>0</v>
      </c>
      <c r="I222" s="15" t="n">
        <v>0</v>
      </c>
      <c r="J222" s="15" t="n">
        <v>0</v>
      </c>
      <c r="K222" s="15" t="n">
        <f aca="false">E222+F222+G222+H222+I222+J222</f>
        <v>0</v>
      </c>
      <c r="W222" s="5"/>
      <c r="Z222" s="5"/>
      <c r="AC222" s="5"/>
      <c r="AF222" s="5"/>
      <c r="AI222" s="5"/>
      <c r="AL222" s="5"/>
    </row>
    <row r="223" customFormat="false" ht="63.75" hidden="false" customHeight="false" outlineLevel="0" collapsed="false">
      <c r="A223" s="11" t="s">
        <v>104</v>
      </c>
      <c r="B223" s="12" t="s">
        <v>105</v>
      </c>
      <c r="C223" s="13" t="s">
        <v>34</v>
      </c>
      <c r="D223" s="14" t="s">
        <v>14</v>
      </c>
      <c r="E223" s="15" t="n">
        <v>89153.93</v>
      </c>
      <c r="F223" s="15" t="n">
        <v>89153.93</v>
      </c>
      <c r="G223" s="15" t="n">
        <v>89153.93</v>
      </c>
      <c r="H223" s="15" t="n">
        <v>89153.93</v>
      </c>
      <c r="I223" s="15" t="n">
        <v>89153.93</v>
      </c>
      <c r="J223" s="15" t="n">
        <v>89153.93</v>
      </c>
      <c r="K223" s="15" t="n">
        <f aca="false">E223+F223+G223+H223+I223+J223</f>
        <v>534923.58</v>
      </c>
      <c r="M223" s="4" t="n">
        <f aca="false">M224-E223</f>
        <v>0</v>
      </c>
      <c r="N223" s="4" t="n">
        <f aca="false">N224-F223</f>
        <v>0</v>
      </c>
      <c r="O223" s="4" t="n">
        <f aca="false">O224-G223</f>
        <v>0</v>
      </c>
      <c r="P223" s="4" t="n">
        <f aca="false">P224-H223</f>
        <v>0</v>
      </c>
      <c r="Q223" s="4" t="n">
        <f aca="false">Q224-I223</f>
        <v>0</v>
      </c>
      <c r="R223" s="4" t="n">
        <f aca="false">R224-J223</f>
        <v>0</v>
      </c>
      <c r="S223" s="4" t="n">
        <f aca="false">S224-K223</f>
        <v>0</v>
      </c>
      <c r="W223" s="5"/>
      <c r="Z223" s="5"/>
      <c r="AC223" s="5"/>
      <c r="AF223" s="5"/>
      <c r="AI223" s="5"/>
      <c r="AL223" s="5"/>
    </row>
    <row r="224" customFormat="false" ht="25.5" hidden="false" customHeight="false" outlineLevel="0" collapsed="false">
      <c r="A224" s="21"/>
      <c r="B224" s="16"/>
      <c r="C224" s="17"/>
      <c r="D224" s="14" t="s">
        <v>28</v>
      </c>
      <c r="E224" s="15" t="n">
        <v>0</v>
      </c>
      <c r="F224" s="15" t="n">
        <v>0</v>
      </c>
      <c r="G224" s="15" t="n">
        <v>0</v>
      </c>
      <c r="H224" s="15" t="n">
        <v>0</v>
      </c>
      <c r="I224" s="15" t="n">
        <v>0</v>
      </c>
      <c r="J224" s="15" t="n">
        <v>0</v>
      </c>
      <c r="K224" s="15" t="n">
        <f aca="false">E224+F224+G224+H224+I224+J224</f>
        <v>0</v>
      </c>
      <c r="M224" s="4" t="n">
        <f aca="false">E224+E225+E226+E227</f>
        <v>89153.93</v>
      </c>
      <c r="N224" s="4" t="n">
        <f aca="false">F224+F225+F226+F227</f>
        <v>89153.93</v>
      </c>
      <c r="O224" s="4" t="n">
        <f aca="false">G224+G225+G226+G227</f>
        <v>89153.93</v>
      </c>
      <c r="P224" s="4" t="n">
        <f aca="false">H224+H225+H226+H227</f>
        <v>89153.93</v>
      </c>
      <c r="Q224" s="4" t="n">
        <f aca="false">I224+I225+I226+I227</f>
        <v>89153.93</v>
      </c>
      <c r="R224" s="4" t="n">
        <f aca="false">J224+J225+J226+J227</f>
        <v>89153.93</v>
      </c>
      <c r="S224" s="4" t="n">
        <f aca="false">K224+K225+K226+K227</f>
        <v>534923.58</v>
      </c>
      <c r="V224" s="1" t="n">
        <f aca="false">E223-M224</f>
        <v>0</v>
      </c>
      <c r="W224" s="5"/>
      <c r="Y224" s="1" t="n">
        <f aca="false">F223-N224</f>
        <v>0</v>
      </c>
      <c r="Z224" s="5"/>
      <c r="AB224" s="1" t="n">
        <f aca="false">G223-O224</f>
        <v>0</v>
      </c>
      <c r="AC224" s="5"/>
      <c r="AE224" s="1" t="n">
        <f aca="false">H223-P224</f>
        <v>0</v>
      </c>
      <c r="AF224" s="5"/>
      <c r="AH224" s="1" t="n">
        <f aca="false">I223-Q224</f>
        <v>0</v>
      </c>
      <c r="AI224" s="5"/>
      <c r="AK224" s="1" t="n">
        <f aca="false">J223-R224</f>
        <v>0</v>
      </c>
      <c r="AL224" s="5"/>
      <c r="AN224" s="1" t="n">
        <f aca="false">K223-S224</f>
        <v>0</v>
      </c>
    </row>
    <row r="225" customFormat="false" ht="25.5" hidden="false" customHeight="false" outlineLevel="0" collapsed="false">
      <c r="A225" s="21"/>
      <c r="B225" s="16"/>
      <c r="C225" s="17"/>
      <c r="D225" s="14" t="s">
        <v>29</v>
      </c>
      <c r="E225" s="15" t="n">
        <v>44457.6</v>
      </c>
      <c r="F225" s="15" t="n">
        <v>44457.6</v>
      </c>
      <c r="G225" s="15" t="n">
        <v>44457.6</v>
      </c>
      <c r="H225" s="15" t="n">
        <v>44457.6</v>
      </c>
      <c r="I225" s="15" t="n">
        <v>44457.6</v>
      </c>
      <c r="J225" s="15" t="n">
        <v>44457.6</v>
      </c>
      <c r="K225" s="15" t="n">
        <f aca="false">E225+F225+G225+H225+I225+J225</f>
        <v>266745.6</v>
      </c>
      <c r="W225" s="5"/>
      <c r="Z225" s="5"/>
      <c r="AC225" s="5"/>
      <c r="AF225" s="5"/>
      <c r="AI225" s="5"/>
      <c r="AL225" s="5"/>
    </row>
    <row r="226" customFormat="false" ht="25.5" hidden="false" customHeight="false" outlineLevel="0" collapsed="false">
      <c r="A226" s="21"/>
      <c r="B226" s="16"/>
      <c r="C226" s="17"/>
      <c r="D226" s="14" t="s">
        <v>30</v>
      </c>
      <c r="E226" s="15" t="n">
        <v>44696.33</v>
      </c>
      <c r="F226" s="15" t="n">
        <v>44696.33</v>
      </c>
      <c r="G226" s="15" t="n">
        <v>44696.33</v>
      </c>
      <c r="H226" s="15" t="n">
        <v>44696.33</v>
      </c>
      <c r="I226" s="15" t="n">
        <v>44696.33</v>
      </c>
      <c r="J226" s="15" t="n">
        <v>44696.33</v>
      </c>
      <c r="K226" s="15" t="n">
        <f aca="false">E226+F226+G226+H226+I226+J226</f>
        <v>268177.98</v>
      </c>
      <c r="W226" s="5"/>
      <c r="Z226" s="5"/>
      <c r="AC226" s="5"/>
      <c r="AF226" s="5"/>
      <c r="AI226" s="5"/>
      <c r="AL226" s="5"/>
    </row>
    <row r="227" customFormat="false" ht="12.75" hidden="false" customHeight="false" outlineLevel="0" collapsed="false">
      <c r="A227" s="21"/>
      <c r="B227" s="16"/>
      <c r="C227" s="17"/>
      <c r="D227" s="14" t="s">
        <v>31</v>
      </c>
      <c r="E227" s="15" t="n">
        <v>0</v>
      </c>
      <c r="F227" s="15" t="n">
        <v>0</v>
      </c>
      <c r="G227" s="15" t="n">
        <v>0</v>
      </c>
      <c r="H227" s="15" t="n">
        <v>0</v>
      </c>
      <c r="I227" s="15" t="n">
        <v>0</v>
      </c>
      <c r="J227" s="15" t="n">
        <v>0</v>
      </c>
      <c r="K227" s="15" t="n">
        <f aca="false">E227+F227+G227+H227+I227+J227</f>
        <v>0</v>
      </c>
      <c r="W227" s="5"/>
      <c r="Z227" s="5"/>
      <c r="AC227" s="5"/>
      <c r="AF227" s="5"/>
      <c r="AI227" s="5"/>
      <c r="AL227" s="5"/>
    </row>
    <row r="228" customFormat="false" ht="89.25" hidden="false" customHeight="false" outlineLevel="0" collapsed="false">
      <c r="A228" s="11" t="s">
        <v>106</v>
      </c>
      <c r="B228" s="12" t="s">
        <v>107</v>
      </c>
      <c r="C228" s="13" t="s">
        <v>34</v>
      </c>
      <c r="D228" s="14" t="s">
        <v>14</v>
      </c>
      <c r="E228" s="15" t="n">
        <v>2685.33</v>
      </c>
      <c r="F228" s="15" t="n">
        <v>2685.33</v>
      </c>
      <c r="G228" s="15" t="n">
        <v>2685.33</v>
      </c>
      <c r="H228" s="15" t="n">
        <v>2685.33</v>
      </c>
      <c r="I228" s="15" t="n">
        <v>2685.33</v>
      </c>
      <c r="J228" s="15" t="n">
        <v>2685.33</v>
      </c>
      <c r="K228" s="15" t="n">
        <f aca="false">E228+F228+G228+H228+I228+J228</f>
        <v>16111.98</v>
      </c>
      <c r="M228" s="4" t="n">
        <f aca="false">M229-E228</f>
        <v>0</v>
      </c>
      <c r="N228" s="4" t="n">
        <f aca="false">N229-F228</f>
        <v>0</v>
      </c>
      <c r="O228" s="4" t="n">
        <f aca="false">O229-G228</f>
        <v>0</v>
      </c>
      <c r="P228" s="4" t="n">
        <f aca="false">P229-H228</f>
        <v>0</v>
      </c>
      <c r="Q228" s="4" t="n">
        <f aca="false">Q229-I228</f>
        <v>0</v>
      </c>
      <c r="R228" s="4" t="n">
        <f aca="false">R229-J228</f>
        <v>0</v>
      </c>
      <c r="S228" s="4" t="n">
        <f aca="false">S229-K228</f>
        <v>0</v>
      </c>
      <c r="W228" s="5"/>
      <c r="Z228" s="5"/>
      <c r="AC228" s="5"/>
      <c r="AF228" s="5"/>
      <c r="AI228" s="5"/>
      <c r="AL228" s="5"/>
    </row>
    <row r="229" customFormat="false" ht="25.5" hidden="false" customHeight="false" outlineLevel="0" collapsed="false">
      <c r="A229" s="21"/>
      <c r="B229" s="16"/>
      <c r="C229" s="17"/>
      <c r="D229" s="14" t="s">
        <v>28</v>
      </c>
      <c r="E229" s="15" t="n">
        <v>0</v>
      </c>
      <c r="F229" s="15" t="n">
        <v>0</v>
      </c>
      <c r="G229" s="15" t="n">
        <v>0</v>
      </c>
      <c r="H229" s="15" t="n">
        <v>0</v>
      </c>
      <c r="I229" s="15" t="n">
        <v>0</v>
      </c>
      <c r="J229" s="15" t="n">
        <v>0</v>
      </c>
      <c r="K229" s="15" t="n">
        <f aca="false">E229+F229+G229+H229+I229+J229</f>
        <v>0</v>
      </c>
      <c r="M229" s="4" t="n">
        <f aca="false">E229+E230+E231+E232</f>
        <v>2685.33</v>
      </c>
      <c r="N229" s="4" t="n">
        <f aca="false">F229+F230+F231+F232</f>
        <v>2685.33</v>
      </c>
      <c r="O229" s="4" t="n">
        <f aca="false">G229+G230+G231+G232</f>
        <v>2685.33</v>
      </c>
      <c r="P229" s="4" t="n">
        <f aca="false">H229+H230+H231+H232</f>
        <v>2685.33</v>
      </c>
      <c r="Q229" s="4" t="n">
        <f aca="false">I229+I230+I231+I232</f>
        <v>2685.33</v>
      </c>
      <c r="R229" s="4" t="n">
        <f aca="false">J229+J230+J231+J232</f>
        <v>2685.33</v>
      </c>
      <c r="S229" s="4" t="n">
        <f aca="false">K229+K230+K231+K232</f>
        <v>16111.98</v>
      </c>
      <c r="V229" s="1" t="n">
        <f aca="false">E228-M229</f>
        <v>0</v>
      </c>
      <c r="W229" s="5"/>
      <c r="Y229" s="1" t="n">
        <f aca="false">F228-N229</f>
        <v>0</v>
      </c>
      <c r="Z229" s="5"/>
      <c r="AB229" s="1" t="n">
        <f aca="false">G228-O229</f>
        <v>0</v>
      </c>
      <c r="AC229" s="5"/>
      <c r="AE229" s="1" t="n">
        <f aca="false">H228-P229</f>
        <v>0</v>
      </c>
      <c r="AF229" s="5"/>
      <c r="AH229" s="1" t="n">
        <f aca="false">I228-Q229</f>
        <v>0</v>
      </c>
      <c r="AI229" s="5"/>
      <c r="AK229" s="1" t="n">
        <f aca="false">J228-R229</f>
        <v>0</v>
      </c>
      <c r="AL229" s="5"/>
      <c r="AN229" s="1" t="n">
        <f aca="false">K228-S229</f>
        <v>0</v>
      </c>
    </row>
    <row r="230" customFormat="false" ht="25.5" hidden="false" customHeight="false" outlineLevel="0" collapsed="false">
      <c r="A230" s="21"/>
      <c r="B230" s="16"/>
      <c r="C230" s="17"/>
      <c r="D230" s="14" t="s">
        <v>29</v>
      </c>
      <c r="E230" s="15" t="n">
        <v>0</v>
      </c>
      <c r="F230" s="15" t="n">
        <v>0</v>
      </c>
      <c r="G230" s="15" t="n">
        <v>0</v>
      </c>
      <c r="H230" s="15" t="n">
        <v>0</v>
      </c>
      <c r="I230" s="15" t="n">
        <v>0</v>
      </c>
      <c r="J230" s="15" t="n">
        <v>0</v>
      </c>
      <c r="K230" s="15" t="n">
        <f aca="false">E230+F230+G230+H230+I230+J230</f>
        <v>0</v>
      </c>
      <c r="W230" s="5"/>
      <c r="Z230" s="5"/>
      <c r="AC230" s="5"/>
      <c r="AF230" s="5"/>
      <c r="AI230" s="5"/>
      <c r="AL230" s="5"/>
    </row>
    <row r="231" customFormat="false" ht="25.5" hidden="false" customHeight="false" outlineLevel="0" collapsed="false">
      <c r="A231" s="21"/>
      <c r="B231" s="16"/>
      <c r="C231" s="17"/>
      <c r="D231" s="14" t="s">
        <v>30</v>
      </c>
      <c r="E231" s="15" t="n">
        <v>2685.33</v>
      </c>
      <c r="F231" s="15" t="n">
        <v>2685.33</v>
      </c>
      <c r="G231" s="15" t="n">
        <v>2685.33</v>
      </c>
      <c r="H231" s="15" t="n">
        <v>2685.33</v>
      </c>
      <c r="I231" s="15" t="n">
        <v>2685.33</v>
      </c>
      <c r="J231" s="15" t="n">
        <v>2685.33</v>
      </c>
      <c r="K231" s="15" t="n">
        <f aca="false">E231+F231+G231+H231+I231+J231</f>
        <v>16111.98</v>
      </c>
      <c r="W231" s="5"/>
      <c r="Z231" s="5"/>
      <c r="AC231" s="5"/>
      <c r="AF231" s="5"/>
      <c r="AI231" s="5"/>
      <c r="AL231" s="5"/>
    </row>
    <row r="232" customFormat="false" ht="12.75" hidden="false" customHeight="false" outlineLevel="0" collapsed="false">
      <c r="A232" s="21"/>
      <c r="B232" s="16"/>
      <c r="C232" s="17"/>
      <c r="D232" s="14" t="s">
        <v>31</v>
      </c>
      <c r="E232" s="15" t="n">
        <v>0</v>
      </c>
      <c r="F232" s="15" t="n">
        <v>0</v>
      </c>
      <c r="G232" s="15" t="n">
        <v>0</v>
      </c>
      <c r="H232" s="15" t="n">
        <v>0</v>
      </c>
      <c r="I232" s="15" t="n">
        <v>0</v>
      </c>
      <c r="J232" s="15" t="n">
        <v>0</v>
      </c>
      <c r="K232" s="15" t="n">
        <f aca="false">E232+F232+G232+H232+I232+J232</f>
        <v>0</v>
      </c>
      <c r="W232" s="5"/>
      <c r="Z232" s="5"/>
      <c r="AC232" s="5"/>
      <c r="AF232" s="5"/>
      <c r="AI232" s="5"/>
      <c r="AL232" s="5"/>
    </row>
    <row r="233" customFormat="false" ht="63.75" hidden="false" customHeight="false" outlineLevel="0" collapsed="false">
      <c r="A233" s="11" t="s">
        <v>108</v>
      </c>
      <c r="B233" s="12" t="s">
        <v>109</v>
      </c>
      <c r="C233" s="13" t="s">
        <v>34</v>
      </c>
      <c r="D233" s="14" t="s">
        <v>14</v>
      </c>
      <c r="E233" s="15" t="n">
        <f aca="false">315696.1+0.003</f>
        <v>315696.103</v>
      </c>
      <c r="F233" s="15" t="n">
        <v>283104.83</v>
      </c>
      <c r="G233" s="15" t="n">
        <v>270338.63</v>
      </c>
      <c r="H233" s="15" t="n">
        <v>63378.35</v>
      </c>
      <c r="I233" s="15" t="n">
        <v>63378.35</v>
      </c>
      <c r="J233" s="15" t="n">
        <v>63378.35</v>
      </c>
      <c r="K233" s="15" t="n">
        <f aca="false">E233+F233+G233+H233+I233+J233</f>
        <v>1059274.613</v>
      </c>
      <c r="M233" s="4" t="n">
        <f aca="false">M234-E233</f>
        <v>0</v>
      </c>
      <c r="N233" s="4" t="n">
        <f aca="false">N234-F233</f>
        <v>0</v>
      </c>
      <c r="O233" s="4" t="n">
        <f aca="false">O234-G233</f>
        <v>0</v>
      </c>
      <c r="P233" s="4" t="n">
        <f aca="false">P234-H233</f>
        <v>0</v>
      </c>
      <c r="Q233" s="4" t="n">
        <f aca="false">Q234-I233</f>
        <v>0</v>
      </c>
      <c r="R233" s="4" t="n">
        <f aca="false">R234-J233</f>
        <v>0</v>
      </c>
      <c r="S233" s="4" t="n">
        <f aca="false">S234-K233</f>
        <v>0</v>
      </c>
      <c r="W233" s="5"/>
      <c r="Z233" s="5"/>
      <c r="AC233" s="5"/>
      <c r="AF233" s="5"/>
      <c r="AI233" s="5"/>
      <c r="AL233" s="5"/>
    </row>
    <row r="234" customFormat="false" ht="25.5" hidden="false" customHeight="false" outlineLevel="0" collapsed="false">
      <c r="A234" s="21"/>
      <c r="B234" s="16"/>
      <c r="C234" s="17"/>
      <c r="D234" s="14" t="s">
        <v>28</v>
      </c>
      <c r="E234" s="15" t="n">
        <f aca="false">246059.3+0.003</f>
        <v>246059.303</v>
      </c>
      <c r="F234" s="15" t="n">
        <v>212152.03</v>
      </c>
      <c r="G234" s="15" t="n">
        <v>194474.29</v>
      </c>
      <c r="H234" s="15" t="n">
        <v>0</v>
      </c>
      <c r="I234" s="15" t="n">
        <v>0</v>
      </c>
      <c r="J234" s="15" t="n">
        <v>0</v>
      </c>
      <c r="K234" s="15" t="n">
        <f aca="false">E234+F234+G234+H234+I234+J234</f>
        <v>652685.623</v>
      </c>
      <c r="M234" s="4" t="n">
        <f aca="false">E234+E235+E236+E237</f>
        <v>315696.103</v>
      </c>
      <c r="N234" s="4" t="n">
        <f aca="false">F234+F235+F236+F237</f>
        <v>283104.83</v>
      </c>
      <c r="O234" s="4" t="n">
        <f aca="false">G234+G235+G236+G237</f>
        <v>270338.63</v>
      </c>
      <c r="P234" s="4" t="n">
        <f aca="false">H234+H235+H236+H237</f>
        <v>63378.35</v>
      </c>
      <c r="Q234" s="4" t="n">
        <f aca="false">I234+I235+I236+I237</f>
        <v>63378.35</v>
      </c>
      <c r="R234" s="4" t="n">
        <f aca="false">J234+J235+J236+J237</f>
        <v>63378.35</v>
      </c>
      <c r="S234" s="4" t="n">
        <f aca="false">K234+K235+K236+K237</f>
        <v>1059274.613</v>
      </c>
      <c r="V234" s="1" t="n">
        <f aca="false">E233-M234</f>
        <v>0</v>
      </c>
      <c r="W234" s="5"/>
      <c r="Y234" s="1" t="n">
        <f aca="false">F233-N234</f>
        <v>0</v>
      </c>
      <c r="Z234" s="5"/>
      <c r="AB234" s="1" t="n">
        <f aca="false">G233-O234</f>
        <v>0</v>
      </c>
      <c r="AC234" s="5"/>
      <c r="AE234" s="1" t="n">
        <f aca="false">H233-P234</f>
        <v>0</v>
      </c>
      <c r="AF234" s="5"/>
      <c r="AH234" s="1" t="n">
        <f aca="false">I233-Q234</f>
        <v>0</v>
      </c>
      <c r="AI234" s="5"/>
      <c r="AK234" s="1" t="n">
        <f aca="false">J233-R234</f>
        <v>0</v>
      </c>
      <c r="AL234" s="5"/>
      <c r="AN234" s="1" t="n">
        <f aca="false">K233-S234</f>
        <v>0</v>
      </c>
    </row>
    <row r="235" customFormat="false" ht="25.5" hidden="false" customHeight="false" outlineLevel="0" collapsed="false">
      <c r="A235" s="21"/>
      <c r="B235" s="16"/>
      <c r="C235" s="17"/>
      <c r="D235" s="14" t="s">
        <v>29</v>
      </c>
      <c r="E235" s="15" t="n">
        <v>69401.34</v>
      </c>
      <c r="F235" s="15" t="n">
        <v>70717.35</v>
      </c>
      <c r="G235" s="15" t="n">
        <v>75628.89</v>
      </c>
      <c r="H235" s="15" t="n">
        <v>63123.8</v>
      </c>
      <c r="I235" s="15" t="n">
        <v>63123.8</v>
      </c>
      <c r="J235" s="15" t="n">
        <v>63123.8</v>
      </c>
      <c r="K235" s="15" t="n">
        <f aca="false">E235+F235+G235+H235+I235+J235</f>
        <v>405118.98</v>
      </c>
      <c r="W235" s="5"/>
      <c r="Z235" s="5"/>
      <c r="AC235" s="5"/>
      <c r="AF235" s="5"/>
      <c r="AI235" s="5"/>
      <c r="AL235" s="5"/>
    </row>
    <row r="236" customFormat="false" ht="25.5" hidden="false" customHeight="false" outlineLevel="0" collapsed="false">
      <c r="A236" s="21"/>
      <c r="B236" s="16"/>
      <c r="C236" s="17"/>
      <c r="D236" s="14" t="s">
        <v>30</v>
      </c>
      <c r="E236" s="15" t="n">
        <v>235.46</v>
      </c>
      <c r="F236" s="15" t="n">
        <v>235.45</v>
      </c>
      <c r="G236" s="15" t="n">
        <v>235.45</v>
      </c>
      <c r="H236" s="15" t="n">
        <v>254.55</v>
      </c>
      <c r="I236" s="15" t="n">
        <v>254.55</v>
      </c>
      <c r="J236" s="15" t="n">
        <v>254.55</v>
      </c>
      <c r="K236" s="15" t="n">
        <f aca="false">E236+F236+G236+H236+I236+J236</f>
        <v>1470.01</v>
      </c>
      <c r="W236" s="5"/>
      <c r="Z236" s="5"/>
      <c r="AC236" s="5"/>
      <c r="AF236" s="5"/>
      <c r="AI236" s="5"/>
      <c r="AL236" s="5"/>
    </row>
    <row r="237" customFormat="false" ht="12.75" hidden="false" customHeight="false" outlineLevel="0" collapsed="false">
      <c r="A237" s="21"/>
      <c r="B237" s="16"/>
      <c r="C237" s="17"/>
      <c r="D237" s="14" t="s">
        <v>31</v>
      </c>
      <c r="E237" s="15" t="n">
        <v>0</v>
      </c>
      <c r="F237" s="15" t="n">
        <v>0</v>
      </c>
      <c r="G237" s="15" t="n">
        <v>0</v>
      </c>
      <c r="H237" s="15" t="n">
        <v>0</v>
      </c>
      <c r="I237" s="15" t="n">
        <v>0</v>
      </c>
      <c r="J237" s="15" t="n">
        <v>0</v>
      </c>
      <c r="K237" s="15" t="n">
        <f aca="false">E237+F237+G237+H237+I237+J237</f>
        <v>0</v>
      </c>
      <c r="W237" s="5"/>
      <c r="Z237" s="5"/>
      <c r="AC237" s="5"/>
      <c r="AF237" s="5"/>
      <c r="AI237" s="5"/>
      <c r="AL237" s="5"/>
    </row>
    <row r="238" customFormat="false" ht="63.75" hidden="false" customHeight="false" outlineLevel="0" collapsed="false">
      <c r="A238" s="11" t="s">
        <v>110</v>
      </c>
      <c r="B238" s="12" t="s">
        <v>111</v>
      </c>
      <c r="C238" s="13" t="s">
        <v>34</v>
      </c>
      <c r="D238" s="14" t="s">
        <v>14</v>
      </c>
      <c r="E238" s="15" t="n">
        <v>41996.37</v>
      </c>
      <c r="F238" s="15" t="n">
        <v>40364.75</v>
      </c>
      <c r="G238" s="15" t="n">
        <v>40364.75</v>
      </c>
      <c r="H238" s="15" t="n">
        <v>40364.75</v>
      </c>
      <c r="I238" s="15" t="n">
        <v>40364.75</v>
      </c>
      <c r="J238" s="15" t="n">
        <v>40364.75</v>
      </c>
      <c r="K238" s="15" t="n">
        <f aca="false">E238+F238+G238+H238+I238+J238</f>
        <v>243820.12</v>
      </c>
      <c r="M238" s="4" t="n">
        <f aca="false">M239-E238</f>
        <v>0</v>
      </c>
      <c r="N238" s="4" t="n">
        <f aca="false">N239-F238</f>
        <v>0</v>
      </c>
      <c r="O238" s="4" t="n">
        <f aca="false">O239-G238</f>
        <v>0</v>
      </c>
      <c r="P238" s="4" t="n">
        <f aca="false">P239-H238</f>
        <v>0</v>
      </c>
      <c r="Q238" s="4" t="n">
        <f aca="false">Q239-I238</f>
        <v>0</v>
      </c>
      <c r="R238" s="4" t="n">
        <f aca="false">R239-J238</f>
        <v>0</v>
      </c>
      <c r="S238" s="4" t="n">
        <f aca="false">S239-K238</f>
        <v>0</v>
      </c>
      <c r="W238" s="5"/>
      <c r="Z238" s="5"/>
      <c r="AC238" s="5"/>
      <c r="AF238" s="5"/>
      <c r="AI238" s="5"/>
      <c r="AL238" s="5"/>
    </row>
    <row r="239" customFormat="false" ht="25.5" hidden="false" customHeight="false" outlineLevel="0" collapsed="false">
      <c r="A239" s="21"/>
      <c r="B239" s="16"/>
      <c r="C239" s="17"/>
      <c r="D239" s="14" t="s">
        <v>28</v>
      </c>
      <c r="E239" s="15" t="n">
        <v>0</v>
      </c>
      <c r="F239" s="15" t="n">
        <v>0</v>
      </c>
      <c r="G239" s="15" t="n">
        <v>0</v>
      </c>
      <c r="H239" s="15" t="n">
        <v>0</v>
      </c>
      <c r="I239" s="15" t="n">
        <v>0</v>
      </c>
      <c r="J239" s="15" t="n">
        <v>0</v>
      </c>
      <c r="K239" s="15" t="n">
        <f aca="false">E239+F239+G239+H239+I239+J239</f>
        <v>0</v>
      </c>
      <c r="M239" s="4" t="n">
        <f aca="false">E239+E240+E241+E242</f>
        <v>41996.37</v>
      </c>
      <c r="N239" s="4" t="n">
        <f aca="false">F239+F240+F241+F242</f>
        <v>40364.75</v>
      </c>
      <c r="O239" s="4" t="n">
        <f aca="false">G239+G240+G241+G242</f>
        <v>40364.75</v>
      </c>
      <c r="P239" s="4" t="n">
        <f aca="false">H239+H240+H241+H242</f>
        <v>40364.75</v>
      </c>
      <c r="Q239" s="4" t="n">
        <f aca="false">I239+I240+I241+I242</f>
        <v>40364.75</v>
      </c>
      <c r="R239" s="4" t="n">
        <f aca="false">J239+J240+J241+J242</f>
        <v>40364.75</v>
      </c>
      <c r="S239" s="4" t="n">
        <f aca="false">K239+K240+K241+K242</f>
        <v>243820.12</v>
      </c>
      <c r="V239" s="1" t="n">
        <f aca="false">E238-M239</f>
        <v>0</v>
      </c>
      <c r="W239" s="5"/>
      <c r="Y239" s="1" t="n">
        <f aca="false">F238-N239</f>
        <v>0</v>
      </c>
      <c r="Z239" s="5"/>
      <c r="AB239" s="1" t="n">
        <f aca="false">G238-O239</f>
        <v>0</v>
      </c>
      <c r="AC239" s="5"/>
      <c r="AE239" s="1" t="n">
        <f aca="false">H238-P239</f>
        <v>0</v>
      </c>
      <c r="AF239" s="5"/>
      <c r="AH239" s="1" t="n">
        <f aca="false">I238-Q239</f>
        <v>0</v>
      </c>
      <c r="AI239" s="5"/>
      <c r="AK239" s="1" t="n">
        <f aca="false">J238-R239</f>
        <v>0</v>
      </c>
      <c r="AL239" s="5"/>
      <c r="AN239" s="1" t="n">
        <f aca="false">K238-S239</f>
        <v>0</v>
      </c>
    </row>
    <row r="240" customFormat="false" ht="25.5" hidden="false" customHeight="false" outlineLevel="0" collapsed="false">
      <c r="A240" s="21"/>
      <c r="B240" s="16"/>
      <c r="C240" s="17"/>
      <c r="D240" s="14" t="s">
        <v>29</v>
      </c>
      <c r="E240" s="15" t="n">
        <v>31614.5</v>
      </c>
      <c r="F240" s="15" t="n">
        <v>31439.2</v>
      </c>
      <c r="G240" s="15" t="n">
        <v>31439.2</v>
      </c>
      <c r="H240" s="15" t="n">
        <v>32476.69</v>
      </c>
      <c r="I240" s="15" t="n">
        <v>32476.69</v>
      </c>
      <c r="J240" s="15" t="n">
        <v>32476.69</v>
      </c>
      <c r="K240" s="15" t="n">
        <f aca="false">E240+F240+G240+H240+I240+J240</f>
        <v>191922.97</v>
      </c>
      <c r="W240" s="5"/>
      <c r="Z240" s="5"/>
      <c r="AC240" s="5"/>
      <c r="AF240" s="5"/>
      <c r="AI240" s="5"/>
      <c r="AL240" s="5"/>
    </row>
    <row r="241" customFormat="false" ht="25.5" hidden="false" customHeight="false" outlineLevel="0" collapsed="false">
      <c r="A241" s="21"/>
      <c r="B241" s="16"/>
      <c r="C241" s="17"/>
      <c r="D241" s="14" t="s">
        <v>30</v>
      </c>
      <c r="E241" s="15" t="n">
        <v>10381.87</v>
      </c>
      <c r="F241" s="15" t="n">
        <v>8925.55</v>
      </c>
      <c r="G241" s="15" t="n">
        <v>8925.55</v>
      </c>
      <c r="H241" s="15" t="n">
        <v>7888.06</v>
      </c>
      <c r="I241" s="15" t="n">
        <v>7888.06</v>
      </c>
      <c r="J241" s="15" t="n">
        <v>7888.06</v>
      </c>
      <c r="K241" s="15" t="n">
        <f aca="false">E241+F241+G241+H241+I241+J241</f>
        <v>51897.15</v>
      </c>
      <c r="W241" s="5"/>
      <c r="Z241" s="5"/>
      <c r="AC241" s="5"/>
      <c r="AF241" s="5"/>
      <c r="AI241" s="5"/>
      <c r="AL241" s="5"/>
    </row>
    <row r="242" customFormat="false" ht="12.75" hidden="false" customHeight="false" outlineLevel="0" collapsed="false">
      <c r="A242" s="21"/>
      <c r="B242" s="16"/>
      <c r="C242" s="17"/>
      <c r="D242" s="14" t="s">
        <v>31</v>
      </c>
      <c r="E242" s="15" t="n">
        <v>0</v>
      </c>
      <c r="F242" s="15" t="n">
        <v>0</v>
      </c>
      <c r="G242" s="15" t="n">
        <v>0</v>
      </c>
      <c r="H242" s="15" t="n">
        <v>0</v>
      </c>
      <c r="I242" s="15" t="n">
        <v>0</v>
      </c>
      <c r="J242" s="15" t="n">
        <v>0</v>
      </c>
      <c r="K242" s="15" t="n">
        <f aca="false">E242+F242+G242+H242+I242+J242</f>
        <v>0</v>
      </c>
      <c r="W242" s="5"/>
      <c r="Z242" s="5"/>
      <c r="AC242" s="5"/>
      <c r="AF242" s="5"/>
      <c r="AI242" s="5"/>
      <c r="AL242" s="5"/>
    </row>
    <row r="243" customFormat="false" ht="127.5" hidden="false" customHeight="false" outlineLevel="0" collapsed="false">
      <c r="A243" s="11" t="s">
        <v>112</v>
      </c>
      <c r="B243" s="12" t="s">
        <v>113</v>
      </c>
      <c r="C243" s="13" t="s">
        <v>34</v>
      </c>
      <c r="D243" s="14" t="s">
        <v>14</v>
      </c>
      <c r="E243" s="15" t="n">
        <v>86.12</v>
      </c>
      <c r="F243" s="15" t="n">
        <v>86.12</v>
      </c>
      <c r="G243" s="15" t="n">
        <v>86.12</v>
      </c>
      <c r="H243" s="15" t="n">
        <v>2011.64</v>
      </c>
      <c r="I243" s="15" t="n">
        <v>2011.64</v>
      </c>
      <c r="J243" s="15" t="n">
        <v>2011.64</v>
      </c>
      <c r="K243" s="15" t="n">
        <f aca="false">E243+F243+G243+H243+I243+J243</f>
        <v>6293.28</v>
      </c>
      <c r="M243" s="4" t="n">
        <f aca="false">M244-E243</f>
        <v>0</v>
      </c>
      <c r="N243" s="4" t="n">
        <f aca="false">N244-F243</f>
        <v>0</v>
      </c>
      <c r="O243" s="4" t="n">
        <f aca="false">O244-G243</f>
        <v>0</v>
      </c>
      <c r="P243" s="4" t="n">
        <f aca="false">P244-H243</f>
        <v>0</v>
      </c>
      <c r="Q243" s="4" t="n">
        <f aca="false">Q244-I243</f>
        <v>0</v>
      </c>
      <c r="R243" s="4" t="n">
        <f aca="false">R244-J243</f>
        <v>0</v>
      </c>
      <c r="S243" s="4" t="n">
        <f aca="false">S244-K243</f>
        <v>0</v>
      </c>
      <c r="W243" s="5"/>
      <c r="Z243" s="5"/>
      <c r="AC243" s="5"/>
      <c r="AF243" s="5"/>
      <c r="AI243" s="5"/>
      <c r="AL243" s="5"/>
    </row>
    <row r="244" customFormat="false" ht="25.5" hidden="false" customHeight="false" outlineLevel="0" collapsed="false">
      <c r="A244" s="21"/>
      <c r="B244" s="16"/>
      <c r="C244" s="17"/>
      <c r="D244" s="14" t="s">
        <v>28</v>
      </c>
      <c r="E244" s="15" t="n">
        <v>0</v>
      </c>
      <c r="F244" s="15" t="n">
        <v>0</v>
      </c>
      <c r="G244" s="15" t="n">
        <v>0</v>
      </c>
      <c r="H244" s="15" t="n">
        <v>0</v>
      </c>
      <c r="I244" s="15" t="n">
        <v>0</v>
      </c>
      <c r="J244" s="15" t="n">
        <v>0</v>
      </c>
      <c r="K244" s="15" t="n">
        <f aca="false">E244+F244+G244+H244+I244+J244</f>
        <v>0</v>
      </c>
      <c r="M244" s="4" t="n">
        <f aca="false">E244+E245+E246+E247</f>
        <v>86.12</v>
      </c>
      <c r="N244" s="4" t="n">
        <f aca="false">F244+F245+F246+F247</f>
        <v>86.12</v>
      </c>
      <c r="O244" s="4" t="n">
        <f aca="false">G244+G245+G246+G247</f>
        <v>86.12</v>
      </c>
      <c r="P244" s="4" t="n">
        <f aca="false">H244+H245+H246+H247</f>
        <v>2011.64</v>
      </c>
      <c r="Q244" s="4" t="n">
        <f aca="false">I244+I245+I246+I247</f>
        <v>2011.64</v>
      </c>
      <c r="R244" s="4" t="n">
        <f aca="false">J244+J245+J246+J247</f>
        <v>2011.64</v>
      </c>
      <c r="S244" s="4" t="n">
        <f aca="false">K244+K245+K246+K247</f>
        <v>6293.28</v>
      </c>
      <c r="V244" s="1" t="n">
        <f aca="false">E243-M244</f>
        <v>0</v>
      </c>
      <c r="W244" s="5"/>
      <c r="Y244" s="1" t="n">
        <f aca="false">F243-N244</f>
        <v>0</v>
      </c>
      <c r="Z244" s="5"/>
      <c r="AB244" s="1" t="n">
        <f aca="false">G243-O244</f>
        <v>0</v>
      </c>
      <c r="AC244" s="5"/>
      <c r="AE244" s="1" t="n">
        <f aca="false">H243-P244</f>
        <v>0</v>
      </c>
      <c r="AF244" s="5"/>
      <c r="AH244" s="1" t="n">
        <f aca="false">I243-Q244</f>
        <v>0</v>
      </c>
      <c r="AI244" s="5"/>
      <c r="AK244" s="1" t="n">
        <f aca="false">J243-R244</f>
        <v>0</v>
      </c>
      <c r="AL244" s="5"/>
      <c r="AN244" s="1" t="n">
        <f aca="false">K243-S244</f>
        <v>0</v>
      </c>
    </row>
    <row r="245" customFormat="false" ht="25.5" hidden="false" customHeight="false" outlineLevel="0" collapsed="false">
      <c r="A245" s="21"/>
      <c r="B245" s="16"/>
      <c r="C245" s="17"/>
      <c r="D245" s="14" t="s">
        <v>29</v>
      </c>
      <c r="E245" s="15" t="n">
        <v>77.52</v>
      </c>
      <c r="F245" s="15" t="n">
        <v>77.52</v>
      </c>
      <c r="G245" s="15" t="n">
        <v>77.52</v>
      </c>
      <c r="H245" s="15" t="n">
        <v>77.52</v>
      </c>
      <c r="I245" s="15" t="n">
        <v>77.52</v>
      </c>
      <c r="J245" s="15" t="n">
        <v>77.52</v>
      </c>
      <c r="K245" s="15" t="n">
        <f aca="false">E245+F245+G245+H245+I245+J245</f>
        <v>465.12</v>
      </c>
      <c r="W245" s="5"/>
      <c r="Z245" s="5"/>
      <c r="AC245" s="5"/>
      <c r="AF245" s="5"/>
      <c r="AI245" s="5"/>
      <c r="AL245" s="5"/>
    </row>
    <row r="246" customFormat="false" ht="25.5" hidden="false" customHeight="false" outlineLevel="0" collapsed="false">
      <c r="A246" s="21"/>
      <c r="B246" s="16"/>
      <c r="C246" s="17"/>
      <c r="D246" s="14" t="s">
        <v>30</v>
      </c>
      <c r="E246" s="15" t="n">
        <v>8.6</v>
      </c>
      <c r="F246" s="15" t="n">
        <v>8.6</v>
      </c>
      <c r="G246" s="15" t="n">
        <v>8.6</v>
      </c>
      <c r="H246" s="15" t="n">
        <v>1934.12</v>
      </c>
      <c r="I246" s="15" t="n">
        <v>1934.12</v>
      </c>
      <c r="J246" s="15" t="n">
        <v>1934.12</v>
      </c>
      <c r="K246" s="15" t="n">
        <f aca="false">E246+F246+G246+H246+I246+J246</f>
        <v>5828.16</v>
      </c>
      <c r="W246" s="5"/>
      <c r="Z246" s="5"/>
      <c r="AC246" s="5"/>
      <c r="AF246" s="5"/>
      <c r="AI246" s="5"/>
      <c r="AL246" s="5"/>
    </row>
    <row r="247" customFormat="false" ht="12.75" hidden="false" customHeight="false" outlineLevel="0" collapsed="false">
      <c r="A247" s="21"/>
      <c r="B247" s="16"/>
      <c r="C247" s="17"/>
      <c r="D247" s="14" t="s">
        <v>31</v>
      </c>
      <c r="E247" s="15" t="n">
        <v>0</v>
      </c>
      <c r="F247" s="15" t="n">
        <v>0</v>
      </c>
      <c r="G247" s="15" t="n">
        <v>0</v>
      </c>
      <c r="H247" s="15" t="n">
        <v>0</v>
      </c>
      <c r="I247" s="15" t="n">
        <v>0</v>
      </c>
      <c r="J247" s="15" t="n">
        <v>0</v>
      </c>
      <c r="K247" s="15" t="n">
        <f aca="false">E247+F247+G247+H247+I247+J247</f>
        <v>0</v>
      </c>
      <c r="W247" s="5"/>
      <c r="Z247" s="5"/>
      <c r="AC247" s="5"/>
      <c r="AF247" s="5"/>
      <c r="AI247" s="5"/>
      <c r="AL247" s="5"/>
    </row>
    <row r="248" customFormat="false" ht="63.75" hidden="false" customHeight="false" outlineLevel="0" collapsed="false">
      <c r="A248" s="11" t="s">
        <v>114</v>
      </c>
      <c r="B248" s="12" t="s">
        <v>115</v>
      </c>
      <c r="C248" s="13" t="s">
        <v>34</v>
      </c>
      <c r="D248" s="14" t="s">
        <v>14</v>
      </c>
      <c r="E248" s="15" t="n">
        <v>19656.94</v>
      </c>
      <c r="F248" s="15" t="n">
        <v>19656.94</v>
      </c>
      <c r="G248" s="15" t="n">
        <v>19656.94</v>
      </c>
      <c r="H248" s="15" t="n">
        <v>19656.94</v>
      </c>
      <c r="I248" s="15" t="n">
        <v>19656.94</v>
      </c>
      <c r="J248" s="15" t="n">
        <v>19656.94</v>
      </c>
      <c r="K248" s="15" t="n">
        <f aca="false">E248+F248+G248+H248+I248+J248</f>
        <v>117941.64</v>
      </c>
      <c r="M248" s="4" t="n">
        <f aca="false">M249-E248</f>
        <v>0</v>
      </c>
      <c r="N248" s="4" t="n">
        <f aca="false">N249-F248</f>
        <v>0</v>
      </c>
      <c r="O248" s="4" t="n">
        <f aca="false">O249-G248</f>
        <v>0</v>
      </c>
      <c r="P248" s="4" t="n">
        <f aca="false">P249-H248</f>
        <v>0</v>
      </c>
      <c r="Q248" s="4" t="n">
        <f aca="false">Q249-I248</f>
        <v>0</v>
      </c>
      <c r="R248" s="4" t="n">
        <f aca="false">R249-J248</f>
        <v>0</v>
      </c>
      <c r="S248" s="4" t="n">
        <f aca="false">S249-K248</f>
        <v>0</v>
      </c>
      <c r="W248" s="5"/>
      <c r="Z248" s="5"/>
      <c r="AC248" s="5"/>
      <c r="AF248" s="5"/>
      <c r="AI248" s="5"/>
      <c r="AL248" s="5"/>
    </row>
    <row r="249" customFormat="false" ht="25.5" hidden="false" customHeight="false" outlineLevel="0" collapsed="false">
      <c r="A249" s="21"/>
      <c r="B249" s="16"/>
      <c r="C249" s="17"/>
      <c r="D249" s="14" t="s">
        <v>28</v>
      </c>
      <c r="E249" s="15" t="n">
        <v>0</v>
      </c>
      <c r="F249" s="15" t="n">
        <v>0</v>
      </c>
      <c r="G249" s="15" t="n">
        <v>0</v>
      </c>
      <c r="H249" s="15" t="n">
        <v>0</v>
      </c>
      <c r="I249" s="15" t="n">
        <v>0</v>
      </c>
      <c r="J249" s="15" t="n">
        <v>0</v>
      </c>
      <c r="K249" s="15" t="n">
        <f aca="false">E249+F249+G249+H249+I249+J249</f>
        <v>0</v>
      </c>
      <c r="M249" s="4" t="n">
        <f aca="false">E249+E250+E251+E252</f>
        <v>19656.94</v>
      </c>
      <c r="N249" s="4" t="n">
        <f aca="false">F249+F250+F251+F252</f>
        <v>19656.94</v>
      </c>
      <c r="O249" s="4" t="n">
        <f aca="false">G249+G250+G251+G252</f>
        <v>19656.94</v>
      </c>
      <c r="P249" s="4" t="n">
        <f aca="false">H249+H250+H251+H252</f>
        <v>19656.94</v>
      </c>
      <c r="Q249" s="4" t="n">
        <f aca="false">I249+I250+I251+I252</f>
        <v>19656.94</v>
      </c>
      <c r="R249" s="4" t="n">
        <f aca="false">J249+J250+J251+J252</f>
        <v>19656.94</v>
      </c>
      <c r="S249" s="4" t="n">
        <f aca="false">K249+K250+K251+K252</f>
        <v>117941.64</v>
      </c>
      <c r="V249" s="1" t="n">
        <f aca="false">E248-M249</f>
        <v>0</v>
      </c>
      <c r="W249" s="5"/>
      <c r="Y249" s="1" t="n">
        <f aca="false">F248-N249</f>
        <v>0</v>
      </c>
      <c r="Z249" s="5"/>
      <c r="AB249" s="1" t="n">
        <f aca="false">G248-O249</f>
        <v>0</v>
      </c>
      <c r="AC249" s="5"/>
      <c r="AE249" s="1" t="n">
        <f aca="false">H248-P249</f>
        <v>0</v>
      </c>
      <c r="AF249" s="5"/>
      <c r="AH249" s="1" t="n">
        <f aca="false">I248-Q249</f>
        <v>0</v>
      </c>
      <c r="AI249" s="5"/>
      <c r="AK249" s="1" t="n">
        <f aca="false">J248-R249</f>
        <v>0</v>
      </c>
      <c r="AL249" s="5"/>
      <c r="AN249" s="1" t="n">
        <f aca="false">K248-S249</f>
        <v>0</v>
      </c>
    </row>
    <row r="250" customFormat="false" ht="25.5" hidden="false" customHeight="false" outlineLevel="0" collapsed="false">
      <c r="A250" s="21"/>
      <c r="B250" s="16"/>
      <c r="C250" s="17"/>
      <c r="D250" s="14" t="s">
        <v>29</v>
      </c>
      <c r="E250" s="15" t="n">
        <v>17227.9</v>
      </c>
      <c r="F250" s="15" t="n">
        <v>17227.9</v>
      </c>
      <c r="G250" s="15" t="n">
        <v>17227.9</v>
      </c>
      <c r="H250" s="15" t="n">
        <v>15432.46</v>
      </c>
      <c r="I250" s="15" t="n">
        <v>15432.46</v>
      </c>
      <c r="J250" s="15" t="n">
        <v>15432.46</v>
      </c>
      <c r="K250" s="15" t="n">
        <f aca="false">E250+F250+G250+H250+I250+J250</f>
        <v>97981.08</v>
      </c>
      <c r="W250" s="5"/>
      <c r="Z250" s="5"/>
      <c r="AC250" s="5"/>
      <c r="AF250" s="5"/>
      <c r="AI250" s="5"/>
      <c r="AL250" s="5"/>
    </row>
    <row r="251" customFormat="false" ht="25.5" hidden="false" customHeight="false" outlineLevel="0" collapsed="false">
      <c r="A251" s="21"/>
      <c r="B251" s="16"/>
      <c r="C251" s="17"/>
      <c r="D251" s="14" t="s">
        <v>30</v>
      </c>
      <c r="E251" s="15" t="n">
        <v>2429.04</v>
      </c>
      <c r="F251" s="15" t="n">
        <v>2429.04</v>
      </c>
      <c r="G251" s="15" t="n">
        <v>2429.04</v>
      </c>
      <c r="H251" s="15" t="n">
        <v>4224.48</v>
      </c>
      <c r="I251" s="15" t="n">
        <v>4224.48</v>
      </c>
      <c r="J251" s="15" t="n">
        <v>4224.48</v>
      </c>
      <c r="K251" s="15" t="n">
        <f aca="false">E251+F251+G251+H251+I251+J251</f>
        <v>19960.56</v>
      </c>
      <c r="W251" s="5"/>
      <c r="Z251" s="5"/>
      <c r="AC251" s="5"/>
      <c r="AF251" s="5"/>
      <c r="AI251" s="5"/>
      <c r="AL251" s="5"/>
    </row>
    <row r="252" customFormat="false" ht="12.75" hidden="false" customHeight="false" outlineLevel="0" collapsed="false">
      <c r="A252" s="21"/>
      <c r="B252" s="16"/>
      <c r="C252" s="17"/>
      <c r="D252" s="14" t="s">
        <v>31</v>
      </c>
      <c r="E252" s="15" t="n">
        <v>0</v>
      </c>
      <c r="F252" s="15" t="n">
        <v>0</v>
      </c>
      <c r="G252" s="15" t="n">
        <v>0</v>
      </c>
      <c r="H252" s="15" t="n">
        <v>0</v>
      </c>
      <c r="I252" s="15" t="n">
        <v>0</v>
      </c>
      <c r="J252" s="15" t="n">
        <v>0</v>
      </c>
      <c r="K252" s="15" t="n">
        <f aca="false">E252+F252+G252+H252+I252+J252</f>
        <v>0</v>
      </c>
      <c r="W252" s="5"/>
      <c r="Z252" s="5"/>
      <c r="AC252" s="5"/>
      <c r="AF252" s="5"/>
      <c r="AI252" s="5"/>
      <c r="AL252" s="5"/>
    </row>
    <row r="253" customFormat="false" ht="63.75" hidden="false" customHeight="false" outlineLevel="0" collapsed="false">
      <c r="A253" s="11" t="s">
        <v>116</v>
      </c>
      <c r="B253" s="12" t="s">
        <v>117</v>
      </c>
      <c r="C253" s="13" t="s">
        <v>34</v>
      </c>
      <c r="D253" s="14" t="s">
        <v>14</v>
      </c>
      <c r="E253" s="15" t="n">
        <v>99.86</v>
      </c>
      <c r="F253" s="15" t="n">
        <v>102.39</v>
      </c>
      <c r="G253" s="15" t="n">
        <v>102.39</v>
      </c>
      <c r="H253" s="15" t="n">
        <v>345.19</v>
      </c>
      <c r="I253" s="15" t="n">
        <v>345.19</v>
      </c>
      <c r="J253" s="15" t="n">
        <v>345.19</v>
      </c>
      <c r="K253" s="15" t="n">
        <f aca="false">E253+F253+G253+H253+I253+J253</f>
        <v>1340.21</v>
      </c>
      <c r="M253" s="4" t="n">
        <f aca="false">M254-E253</f>
        <v>0</v>
      </c>
      <c r="N253" s="4" t="n">
        <f aca="false">N254-F253</f>
        <v>0</v>
      </c>
      <c r="O253" s="4" t="n">
        <f aca="false">O254-G253</f>
        <v>0</v>
      </c>
      <c r="P253" s="4" t="n">
        <f aca="false">P254-H253</f>
        <v>0</v>
      </c>
      <c r="Q253" s="4" t="n">
        <f aca="false">Q254-I253</f>
        <v>0</v>
      </c>
      <c r="R253" s="4" t="n">
        <f aca="false">R254-J253</f>
        <v>0</v>
      </c>
      <c r="S253" s="4" t="n">
        <f aca="false">S254-K253</f>
        <v>0</v>
      </c>
      <c r="W253" s="5"/>
      <c r="Z253" s="5"/>
      <c r="AC253" s="5"/>
      <c r="AF253" s="5"/>
      <c r="AI253" s="5"/>
      <c r="AL253" s="5"/>
    </row>
    <row r="254" customFormat="false" ht="25.5" hidden="false" customHeight="false" outlineLevel="0" collapsed="false">
      <c r="A254" s="21"/>
      <c r="B254" s="16"/>
      <c r="C254" s="17"/>
      <c r="D254" s="14" t="s">
        <v>28</v>
      </c>
      <c r="E254" s="15" t="n">
        <v>0</v>
      </c>
      <c r="F254" s="15" t="n">
        <v>0</v>
      </c>
      <c r="G254" s="15" t="n">
        <v>0</v>
      </c>
      <c r="H254" s="15" t="n">
        <v>0</v>
      </c>
      <c r="I254" s="15" t="n">
        <v>0</v>
      </c>
      <c r="J254" s="15" t="n">
        <v>0</v>
      </c>
      <c r="K254" s="15" t="n">
        <f aca="false">E254+F254+G254+H254+I254+J254</f>
        <v>0</v>
      </c>
      <c r="M254" s="4" t="n">
        <f aca="false">E254+E255+E256+E257</f>
        <v>99.86</v>
      </c>
      <c r="N254" s="4" t="n">
        <f aca="false">F254+F255+F256+F257</f>
        <v>102.39</v>
      </c>
      <c r="O254" s="4" t="n">
        <f aca="false">G254+G255+G256+G257</f>
        <v>102.39</v>
      </c>
      <c r="P254" s="4" t="n">
        <f aca="false">H254+H255+H256+H257</f>
        <v>345.19</v>
      </c>
      <c r="Q254" s="4" t="n">
        <f aca="false">I254+I255+I256+I257</f>
        <v>345.19</v>
      </c>
      <c r="R254" s="4" t="n">
        <f aca="false">J254+J255+J256+J257</f>
        <v>345.19</v>
      </c>
      <c r="S254" s="4" t="n">
        <f aca="false">K254+K255+K256+K257</f>
        <v>1340.21</v>
      </c>
      <c r="V254" s="1" t="n">
        <f aca="false">E253-M254</f>
        <v>0</v>
      </c>
      <c r="W254" s="5"/>
      <c r="Y254" s="1" t="n">
        <f aca="false">F253-N254</f>
        <v>0</v>
      </c>
      <c r="Z254" s="5"/>
      <c r="AB254" s="1" t="n">
        <f aca="false">G253-O254</f>
        <v>0</v>
      </c>
      <c r="AC254" s="5"/>
      <c r="AE254" s="1" t="n">
        <f aca="false">H253-P254</f>
        <v>0</v>
      </c>
      <c r="AF254" s="5"/>
      <c r="AH254" s="1" t="n">
        <f aca="false">I253-Q254</f>
        <v>0</v>
      </c>
      <c r="AI254" s="5"/>
      <c r="AK254" s="1" t="n">
        <f aca="false">J253-R254</f>
        <v>0</v>
      </c>
      <c r="AL254" s="5"/>
      <c r="AN254" s="1" t="n">
        <f aca="false">K253-S254</f>
        <v>0</v>
      </c>
    </row>
    <row r="255" customFormat="false" ht="25.5" hidden="false" customHeight="false" outlineLevel="0" collapsed="false">
      <c r="A255" s="21"/>
      <c r="B255" s="16"/>
      <c r="C255" s="17"/>
      <c r="D255" s="14" t="s">
        <v>29</v>
      </c>
      <c r="E255" s="15" t="n">
        <v>0</v>
      </c>
      <c r="F255" s="15" t="n">
        <v>0</v>
      </c>
      <c r="G255" s="15" t="n">
        <v>0</v>
      </c>
      <c r="H255" s="15" t="n">
        <v>0</v>
      </c>
      <c r="I255" s="15" t="n">
        <v>0</v>
      </c>
      <c r="J255" s="15" t="n">
        <v>0</v>
      </c>
      <c r="K255" s="15" t="n">
        <f aca="false">E255+F255+G255+H255+I255+J255</f>
        <v>0</v>
      </c>
      <c r="W255" s="5"/>
      <c r="Z255" s="5"/>
      <c r="AC255" s="5"/>
      <c r="AF255" s="5"/>
      <c r="AI255" s="5"/>
      <c r="AL255" s="5"/>
    </row>
    <row r="256" customFormat="false" ht="25.5" hidden="false" customHeight="false" outlineLevel="0" collapsed="false">
      <c r="A256" s="21"/>
      <c r="B256" s="16"/>
      <c r="C256" s="17"/>
      <c r="D256" s="14" t="s">
        <v>30</v>
      </c>
      <c r="E256" s="15" t="n">
        <v>99.86</v>
      </c>
      <c r="F256" s="15" t="n">
        <v>102.39</v>
      </c>
      <c r="G256" s="15" t="n">
        <v>102.39</v>
      </c>
      <c r="H256" s="15" t="n">
        <v>345.19</v>
      </c>
      <c r="I256" s="15" t="n">
        <v>345.19</v>
      </c>
      <c r="J256" s="15" t="n">
        <v>345.19</v>
      </c>
      <c r="K256" s="15" t="n">
        <f aca="false">E256+F256+G256+H256+I256+J256</f>
        <v>1340.21</v>
      </c>
      <c r="W256" s="5"/>
      <c r="Z256" s="5"/>
      <c r="AC256" s="5"/>
      <c r="AF256" s="5"/>
      <c r="AI256" s="5"/>
      <c r="AL256" s="5"/>
    </row>
    <row r="257" customFormat="false" ht="12.75" hidden="false" customHeight="false" outlineLevel="0" collapsed="false">
      <c r="A257" s="21"/>
      <c r="B257" s="16"/>
      <c r="C257" s="17"/>
      <c r="D257" s="14" t="s">
        <v>31</v>
      </c>
      <c r="E257" s="15" t="n">
        <v>0</v>
      </c>
      <c r="F257" s="15" t="n">
        <v>0</v>
      </c>
      <c r="G257" s="15" t="n">
        <v>0</v>
      </c>
      <c r="H257" s="15" t="n">
        <v>0</v>
      </c>
      <c r="I257" s="15" t="n">
        <v>0</v>
      </c>
      <c r="J257" s="15" t="n">
        <v>0</v>
      </c>
      <c r="K257" s="15" t="n">
        <f aca="false">E257+F257+G257+H257+I257+J257</f>
        <v>0</v>
      </c>
      <c r="W257" s="5"/>
      <c r="Z257" s="5"/>
      <c r="AC257" s="5"/>
      <c r="AF257" s="5"/>
      <c r="AI257" s="5"/>
      <c r="AL257" s="5"/>
    </row>
    <row r="258" customFormat="false" ht="153" hidden="false" customHeight="false" outlineLevel="0" collapsed="false">
      <c r="A258" s="11" t="s">
        <v>118</v>
      </c>
      <c r="B258" s="12" t="s">
        <v>119</v>
      </c>
      <c r="C258" s="13" t="s">
        <v>34</v>
      </c>
      <c r="D258" s="14" t="s">
        <v>14</v>
      </c>
      <c r="E258" s="15" t="n">
        <v>1416.18</v>
      </c>
      <c r="F258" s="15" t="n">
        <v>1416.18</v>
      </c>
      <c r="G258" s="15" t="n">
        <v>1416.18</v>
      </c>
      <c r="H258" s="15" t="n">
        <v>1416.18</v>
      </c>
      <c r="I258" s="15" t="n">
        <v>1416.18</v>
      </c>
      <c r="J258" s="15" t="n">
        <v>1416.18</v>
      </c>
      <c r="K258" s="15" t="n">
        <f aca="false">E258+F258+G258+H258+I258+J258</f>
        <v>8497.08</v>
      </c>
      <c r="M258" s="4" t="n">
        <f aca="false">M259-E258</f>
        <v>0</v>
      </c>
      <c r="N258" s="4" t="n">
        <f aca="false">N259-F258</f>
        <v>0</v>
      </c>
      <c r="O258" s="4" t="n">
        <f aca="false">O259-G258</f>
        <v>0</v>
      </c>
      <c r="P258" s="4" t="n">
        <f aca="false">P259-H258</f>
        <v>0</v>
      </c>
      <c r="Q258" s="4" t="n">
        <f aca="false">Q259-I258</f>
        <v>0</v>
      </c>
      <c r="R258" s="4" t="n">
        <f aca="false">R259-J258</f>
        <v>0</v>
      </c>
      <c r="S258" s="4" t="n">
        <f aca="false">S259-K258</f>
        <v>0</v>
      </c>
      <c r="W258" s="5"/>
      <c r="Z258" s="5"/>
      <c r="AC258" s="5"/>
      <c r="AF258" s="5"/>
      <c r="AI258" s="5"/>
      <c r="AL258" s="5"/>
    </row>
    <row r="259" customFormat="false" ht="25.5" hidden="false" customHeight="false" outlineLevel="0" collapsed="false">
      <c r="A259" s="21"/>
      <c r="B259" s="16"/>
      <c r="C259" s="17"/>
      <c r="D259" s="14" t="s">
        <v>28</v>
      </c>
      <c r="E259" s="15" t="n">
        <v>0</v>
      </c>
      <c r="F259" s="15" t="n">
        <v>0</v>
      </c>
      <c r="G259" s="15" t="n">
        <v>0</v>
      </c>
      <c r="H259" s="15" t="n">
        <v>0</v>
      </c>
      <c r="I259" s="15" t="n">
        <v>0</v>
      </c>
      <c r="J259" s="15" t="n">
        <v>0</v>
      </c>
      <c r="K259" s="15" t="n">
        <f aca="false">E259+F259+G259+H259+I259+J259</f>
        <v>0</v>
      </c>
      <c r="M259" s="4" t="n">
        <f aca="false">E259+E260+E261+E262</f>
        <v>1416.18</v>
      </c>
      <c r="N259" s="4" t="n">
        <f aca="false">F259+F260+F261+F262</f>
        <v>1416.18</v>
      </c>
      <c r="O259" s="4" t="n">
        <f aca="false">G259+G260+G261+G262</f>
        <v>1416.18</v>
      </c>
      <c r="P259" s="4" t="n">
        <f aca="false">H259+H260+H261+H262</f>
        <v>1416.18</v>
      </c>
      <c r="Q259" s="4" t="n">
        <f aca="false">I259+I260+I261+I262</f>
        <v>1416.18</v>
      </c>
      <c r="R259" s="4" t="n">
        <f aca="false">J259+J260+J261+J262</f>
        <v>1416.18</v>
      </c>
      <c r="S259" s="4" t="n">
        <f aca="false">K259+K260+K261+K262</f>
        <v>8497.08</v>
      </c>
      <c r="V259" s="1" t="n">
        <f aca="false">E258-M259</f>
        <v>0</v>
      </c>
      <c r="W259" s="5"/>
      <c r="Y259" s="1" t="n">
        <f aca="false">F258-N259</f>
        <v>0</v>
      </c>
      <c r="Z259" s="5"/>
      <c r="AB259" s="1" t="n">
        <f aca="false">G258-O259</f>
        <v>0</v>
      </c>
      <c r="AC259" s="5"/>
      <c r="AE259" s="1" t="n">
        <f aca="false">H258-P259</f>
        <v>0</v>
      </c>
      <c r="AF259" s="5"/>
      <c r="AH259" s="1" t="n">
        <f aca="false">I258-Q259</f>
        <v>0</v>
      </c>
      <c r="AI259" s="5"/>
      <c r="AK259" s="1" t="n">
        <f aca="false">J258-R259</f>
        <v>0</v>
      </c>
      <c r="AL259" s="5"/>
      <c r="AN259" s="1" t="n">
        <f aca="false">K258-S259</f>
        <v>0</v>
      </c>
    </row>
    <row r="260" customFormat="false" ht="25.5" hidden="false" customHeight="false" outlineLevel="0" collapsed="false">
      <c r="A260" s="21"/>
      <c r="B260" s="16"/>
      <c r="C260" s="17"/>
      <c r="D260" s="14" t="s">
        <v>29</v>
      </c>
      <c r="E260" s="15" t="n">
        <v>1416.18</v>
      </c>
      <c r="F260" s="15" t="n">
        <v>1416.18</v>
      </c>
      <c r="G260" s="15" t="n">
        <v>1416.18</v>
      </c>
      <c r="H260" s="15" t="n">
        <v>1416.18</v>
      </c>
      <c r="I260" s="15" t="n">
        <v>1416.18</v>
      </c>
      <c r="J260" s="15" t="n">
        <v>1416.18</v>
      </c>
      <c r="K260" s="15" t="n">
        <f aca="false">E260+F260+G260+H260+I260+J260</f>
        <v>8497.08</v>
      </c>
      <c r="W260" s="5"/>
      <c r="Z260" s="5"/>
      <c r="AC260" s="5"/>
      <c r="AF260" s="5"/>
      <c r="AI260" s="5"/>
      <c r="AL260" s="5"/>
    </row>
    <row r="261" customFormat="false" ht="25.5" hidden="false" customHeight="false" outlineLevel="0" collapsed="false">
      <c r="A261" s="21"/>
      <c r="B261" s="16"/>
      <c r="C261" s="17"/>
      <c r="D261" s="14" t="s">
        <v>30</v>
      </c>
      <c r="E261" s="15" t="n">
        <v>0</v>
      </c>
      <c r="F261" s="15" t="n">
        <v>0</v>
      </c>
      <c r="G261" s="15" t="n">
        <v>0</v>
      </c>
      <c r="H261" s="15" t="n">
        <v>0</v>
      </c>
      <c r="I261" s="15" t="n">
        <v>0</v>
      </c>
      <c r="J261" s="15" t="n">
        <v>0</v>
      </c>
      <c r="K261" s="15" t="n">
        <f aca="false">E261+F261+G261+H261+I261+J261</f>
        <v>0</v>
      </c>
      <c r="W261" s="5"/>
      <c r="Z261" s="5"/>
      <c r="AC261" s="5"/>
      <c r="AF261" s="5"/>
      <c r="AI261" s="5"/>
      <c r="AL261" s="5"/>
    </row>
    <row r="262" customFormat="false" ht="12.75" hidden="false" customHeight="false" outlineLevel="0" collapsed="false">
      <c r="A262" s="21"/>
      <c r="B262" s="16"/>
      <c r="C262" s="17"/>
      <c r="D262" s="14" t="s">
        <v>31</v>
      </c>
      <c r="E262" s="15" t="n">
        <v>0</v>
      </c>
      <c r="F262" s="15" t="n">
        <v>0</v>
      </c>
      <c r="G262" s="15" t="n">
        <v>0</v>
      </c>
      <c r="H262" s="15" t="n">
        <v>0</v>
      </c>
      <c r="I262" s="15" t="n">
        <v>0</v>
      </c>
      <c r="J262" s="15" t="n">
        <v>0</v>
      </c>
      <c r="K262" s="15" t="n">
        <f aca="false">E262+F262+G262+H262+I262+J262</f>
        <v>0</v>
      </c>
      <c r="W262" s="5"/>
      <c r="Z262" s="5"/>
      <c r="AC262" s="5"/>
      <c r="AF262" s="5"/>
      <c r="AI262" s="5"/>
      <c r="AL262" s="5"/>
    </row>
    <row r="263" customFormat="false" ht="63.75" hidden="false" customHeight="false" outlineLevel="0" collapsed="false">
      <c r="A263" s="11" t="s">
        <v>120</v>
      </c>
      <c r="B263" s="12" t="s">
        <v>121</v>
      </c>
      <c r="C263" s="13" t="s">
        <v>34</v>
      </c>
      <c r="D263" s="14" t="s">
        <v>14</v>
      </c>
      <c r="E263" s="15" t="n">
        <v>16446.14</v>
      </c>
      <c r="F263" s="15" t="n">
        <v>16446.14</v>
      </c>
      <c r="G263" s="15" t="n">
        <v>16446.14</v>
      </c>
      <c r="H263" s="15" t="n">
        <v>13145.98</v>
      </c>
      <c r="I263" s="15" t="n">
        <v>13145.98</v>
      </c>
      <c r="J263" s="15" t="n">
        <v>13145.98</v>
      </c>
      <c r="K263" s="15" t="n">
        <f aca="false">E263+F263+G263+H263+I263+J263</f>
        <v>88776.36</v>
      </c>
      <c r="M263" s="4" t="n">
        <f aca="false">M264-E263</f>
        <v>0</v>
      </c>
      <c r="N263" s="4" t="n">
        <f aca="false">N264-F263</f>
        <v>0</v>
      </c>
      <c r="O263" s="4" t="n">
        <f aca="false">O264-G263</f>
        <v>0</v>
      </c>
      <c r="P263" s="4" t="n">
        <f aca="false">P264-H263</f>
        <v>0</v>
      </c>
      <c r="Q263" s="4" t="n">
        <f aca="false">Q264-I263</f>
        <v>0</v>
      </c>
      <c r="R263" s="4" t="n">
        <f aca="false">R264-J263</f>
        <v>0</v>
      </c>
      <c r="S263" s="4" t="n">
        <f aca="false">S264-K263</f>
        <v>0</v>
      </c>
      <c r="W263" s="5"/>
      <c r="Z263" s="5"/>
      <c r="AC263" s="5"/>
      <c r="AF263" s="5"/>
      <c r="AI263" s="5"/>
      <c r="AL263" s="5"/>
    </row>
    <row r="264" customFormat="false" ht="25.5" hidden="false" customHeight="false" outlineLevel="0" collapsed="false">
      <c r="A264" s="21"/>
      <c r="B264" s="16"/>
      <c r="C264" s="17"/>
      <c r="D264" s="14" t="s">
        <v>28</v>
      </c>
      <c r="E264" s="15" t="n">
        <v>0</v>
      </c>
      <c r="F264" s="15" t="n">
        <v>0</v>
      </c>
      <c r="G264" s="15" t="n">
        <v>0</v>
      </c>
      <c r="H264" s="15" t="n">
        <v>0</v>
      </c>
      <c r="I264" s="15" t="n">
        <v>0</v>
      </c>
      <c r="J264" s="15" t="n">
        <v>0</v>
      </c>
      <c r="K264" s="15" t="n">
        <f aca="false">E264+F264+G264+H264+I264+J264</f>
        <v>0</v>
      </c>
      <c r="M264" s="4" t="n">
        <f aca="false">E264+E265+E266+E267</f>
        <v>16446.14</v>
      </c>
      <c r="N264" s="4" t="n">
        <f aca="false">F264+F265+F266+F267</f>
        <v>16446.14</v>
      </c>
      <c r="O264" s="4" t="n">
        <f aca="false">G264+G265+G266+G267</f>
        <v>16446.14</v>
      </c>
      <c r="P264" s="4" t="n">
        <f aca="false">H264+H265+H266+H267</f>
        <v>13145.98</v>
      </c>
      <c r="Q264" s="4" t="n">
        <f aca="false">I264+I265+I266+I267</f>
        <v>13145.98</v>
      </c>
      <c r="R264" s="4" t="n">
        <f aca="false">J264+J265+J266+J267</f>
        <v>13145.98</v>
      </c>
      <c r="S264" s="4" t="n">
        <f aca="false">K264+K265+K266+K267</f>
        <v>88776.36</v>
      </c>
      <c r="V264" s="1" t="n">
        <f aca="false">E263-M264</f>
        <v>0</v>
      </c>
      <c r="W264" s="5"/>
      <c r="Y264" s="1" t="n">
        <f aca="false">F263-N264</f>
        <v>0</v>
      </c>
      <c r="Z264" s="5"/>
      <c r="AB264" s="1" t="n">
        <f aca="false">G263-O264</f>
        <v>0</v>
      </c>
      <c r="AC264" s="5"/>
      <c r="AE264" s="1" t="n">
        <f aca="false">H263-P264</f>
        <v>0</v>
      </c>
      <c r="AF264" s="5"/>
      <c r="AH264" s="1" t="n">
        <f aca="false">I263-Q264</f>
        <v>0</v>
      </c>
      <c r="AI264" s="5"/>
      <c r="AK264" s="1" t="n">
        <f aca="false">J263-R264</f>
        <v>0</v>
      </c>
      <c r="AL264" s="5"/>
      <c r="AN264" s="1" t="n">
        <f aca="false">K263-S264</f>
        <v>0</v>
      </c>
    </row>
    <row r="265" customFormat="false" ht="25.5" hidden="false" customHeight="false" outlineLevel="0" collapsed="false">
      <c r="A265" s="21"/>
      <c r="B265" s="16"/>
      <c r="C265" s="17"/>
      <c r="D265" s="14" t="s">
        <v>29</v>
      </c>
      <c r="E265" s="15" t="n">
        <v>0</v>
      </c>
      <c r="F265" s="15" t="n">
        <v>0</v>
      </c>
      <c r="G265" s="15" t="n">
        <v>0</v>
      </c>
      <c r="H265" s="15" t="n">
        <v>0</v>
      </c>
      <c r="I265" s="15" t="n">
        <v>0</v>
      </c>
      <c r="J265" s="15" t="n">
        <v>0</v>
      </c>
      <c r="K265" s="15" t="n">
        <f aca="false">E265+F265+G265+H265+I265+J265</f>
        <v>0</v>
      </c>
      <c r="W265" s="5"/>
      <c r="Z265" s="5"/>
      <c r="AC265" s="5"/>
      <c r="AF265" s="5"/>
      <c r="AI265" s="5"/>
      <c r="AL265" s="5"/>
    </row>
    <row r="266" customFormat="false" ht="25.5" hidden="false" customHeight="false" outlineLevel="0" collapsed="false">
      <c r="A266" s="21"/>
      <c r="B266" s="16"/>
      <c r="C266" s="17"/>
      <c r="D266" s="14" t="s">
        <v>30</v>
      </c>
      <c r="E266" s="15" t="n">
        <v>16446.14</v>
      </c>
      <c r="F266" s="15" t="n">
        <v>16446.14</v>
      </c>
      <c r="G266" s="15" t="n">
        <v>16446.14</v>
      </c>
      <c r="H266" s="15" t="n">
        <v>13145.98</v>
      </c>
      <c r="I266" s="15" t="n">
        <v>13145.98</v>
      </c>
      <c r="J266" s="15" t="n">
        <v>13145.98</v>
      </c>
      <c r="K266" s="15" t="n">
        <f aca="false">E266+F266+G266+H266+I266+J266</f>
        <v>88776.36</v>
      </c>
      <c r="W266" s="5"/>
      <c r="Z266" s="5"/>
      <c r="AC266" s="5"/>
      <c r="AF266" s="5"/>
      <c r="AI266" s="5"/>
      <c r="AL266" s="5"/>
    </row>
    <row r="267" customFormat="false" ht="12.75" hidden="false" customHeight="false" outlineLevel="0" collapsed="false">
      <c r="A267" s="21"/>
      <c r="B267" s="16"/>
      <c r="C267" s="17"/>
      <c r="D267" s="14" t="s">
        <v>31</v>
      </c>
      <c r="E267" s="15" t="n">
        <v>0</v>
      </c>
      <c r="F267" s="15" t="n">
        <v>0</v>
      </c>
      <c r="G267" s="15" t="n">
        <v>0</v>
      </c>
      <c r="H267" s="15" t="n">
        <v>0</v>
      </c>
      <c r="I267" s="15" t="n">
        <v>0</v>
      </c>
      <c r="J267" s="15" t="n">
        <v>0</v>
      </c>
      <c r="K267" s="15" t="n">
        <f aca="false">E267+F267+G267+H267+I267+J267</f>
        <v>0</v>
      </c>
      <c r="W267" s="5"/>
      <c r="Z267" s="5"/>
      <c r="AC267" s="5"/>
      <c r="AF267" s="5"/>
      <c r="AI267" s="5"/>
      <c r="AL267" s="5"/>
    </row>
    <row r="268" customFormat="false" ht="153" hidden="false" customHeight="false" outlineLevel="0" collapsed="false">
      <c r="A268" s="11" t="s">
        <v>122</v>
      </c>
      <c r="B268" s="12" t="s">
        <v>123</v>
      </c>
      <c r="C268" s="13" t="s">
        <v>34</v>
      </c>
      <c r="D268" s="14" t="s">
        <v>14</v>
      </c>
      <c r="E268" s="15" t="n">
        <v>3561.1</v>
      </c>
      <c r="F268" s="15" t="n">
        <v>3561.1</v>
      </c>
      <c r="G268" s="15" t="n">
        <v>3561.1</v>
      </c>
      <c r="H268" s="15" t="n">
        <v>3561.1</v>
      </c>
      <c r="I268" s="15" t="n">
        <v>3561.1</v>
      </c>
      <c r="J268" s="15" t="n">
        <v>3561.1</v>
      </c>
      <c r="K268" s="15" t="n">
        <f aca="false">E268+F268+G268+H268+I268+J268</f>
        <v>21366.6</v>
      </c>
      <c r="M268" s="4" t="n">
        <f aca="false">M269-E268</f>
        <v>0</v>
      </c>
      <c r="N268" s="4" t="n">
        <f aca="false">N269-F268</f>
        <v>0</v>
      </c>
      <c r="O268" s="4" t="n">
        <f aca="false">O269-G268</f>
        <v>0</v>
      </c>
      <c r="P268" s="4" t="n">
        <f aca="false">P269-H268</f>
        <v>0</v>
      </c>
      <c r="Q268" s="4" t="n">
        <f aca="false">Q269-I268</f>
        <v>0</v>
      </c>
      <c r="R268" s="4" t="n">
        <f aca="false">R269-J268</f>
        <v>0</v>
      </c>
      <c r="S268" s="4" t="n">
        <f aca="false">S269-K268</f>
        <v>0</v>
      </c>
      <c r="W268" s="5"/>
      <c r="Z268" s="5"/>
      <c r="AC268" s="5"/>
      <c r="AF268" s="5"/>
      <c r="AI268" s="5"/>
      <c r="AL268" s="5"/>
    </row>
    <row r="269" customFormat="false" ht="25.5" hidden="false" customHeight="false" outlineLevel="0" collapsed="false">
      <c r="A269" s="21"/>
      <c r="B269" s="16"/>
      <c r="C269" s="17"/>
      <c r="D269" s="14" t="s">
        <v>28</v>
      </c>
      <c r="E269" s="15" t="n">
        <v>0</v>
      </c>
      <c r="F269" s="15" t="n">
        <v>0</v>
      </c>
      <c r="G269" s="15" t="n">
        <v>0</v>
      </c>
      <c r="H269" s="15" t="n">
        <v>0</v>
      </c>
      <c r="I269" s="15" t="n">
        <v>0</v>
      </c>
      <c r="J269" s="15" t="n">
        <v>0</v>
      </c>
      <c r="K269" s="15" t="n">
        <f aca="false">E269+F269+G269+H269+I269+J269</f>
        <v>0</v>
      </c>
      <c r="M269" s="4" t="n">
        <f aca="false">E269+E270+E271+E272</f>
        <v>3561.1</v>
      </c>
      <c r="N269" s="4" t="n">
        <f aca="false">F269+F270+F271+F272</f>
        <v>3561.1</v>
      </c>
      <c r="O269" s="4" t="n">
        <f aca="false">G269+G270+G271+G272</f>
        <v>3561.1</v>
      </c>
      <c r="P269" s="4" t="n">
        <f aca="false">H269+H270+H271+H272</f>
        <v>3561.1</v>
      </c>
      <c r="Q269" s="4" t="n">
        <f aca="false">I269+I270+I271+I272</f>
        <v>3561.1</v>
      </c>
      <c r="R269" s="4" t="n">
        <f aca="false">J269+J270+J271+J272</f>
        <v>3561.1</v>
      </c>
      <c r="S269" s="4" t="n">
        <f aca="false">K269+K270+K271+K272</f>
        <v>21366.6</v>
      </c>
      <c r="V269" s="1" t="n">
        <f aca="false">E268-M269</f>
        <v>0</v>
      </c>
      <c r="W269" s="5"/>
      <c r="Y269" s="1" t="n">
        <f aca="false">F268-N269</f>
        <v>0</v>
      </c>
      <c r="Z269" s="5"/>
      <c r="AB269" s="1" t="n">
        <f aca="false">G268-O269</f>
        <v>0</v>
      </c>
      <c r="AC269" s="5"/>
      <c r="AE269" s="1" t="n">
        <f aca="false">H268-P269</f>
        <v>0</v>
      </c>
      <c r="AF269" s="5"/>
      <c r="AH269" s="1" t="n">
        <f aca="false">I268-Q269</f>
        <v>0</v>
      </c>
      <c r="AI269" s="5"/>
      <c r="AK269" s="1" t="n">
        <f aca="false">J268-R269</f>
        <v>0</v>
      </c>
      <c r="AL269" s="5"/>
      <c r="AN269" s="1" t="n">
        <f aca="false">K268-S269</f>
        <v>0</v>
      </c>
    </row>
    <row r="270" customFormat="false" ht="25.5" hidden="false" customHeight="false" outlineLevel="0" collapsed="false">
      <c r="A270" s="21"/>
      <c r="B270" s="16"/>
      <c r="C270" s="17"/>
      <c r="D270" s="14" t="s">
        <v>29</v>
      </c>
      <c r="E270" s="15" t="n">
        <v>3561.1</v>
      </c>
      <c r="F270" s="15" t="n">
        <v>3561.1</v>
      </c>
      <c r="G270" s="15" t="n">
        <v>3561.1</v>
      </c>
      <c r="H270" s="15" t="n">
        <v>3561.1</v>
      </c>
      <c r="I270" s="15" t="n">
        <v>3561.1</v>
      </c>
      <c r="J270" s="15" t="n">
        <v>3561.1</v>
      </c>
      <c r="K270" s="15" t="n">
        <f aca="false">E270+F270+G270+H270+I270+J270</f>
        <v>21366.6</v>
      </c>
      <c r="W270" s="5"/>
      <c r="Z270" s="5"/>
      <c r="AC270" s="5"/>
      <c r="AF270" s="5"/>
      <c r="AI270" s="5"/>
      <c r="AL270" s="5"/>
    </row>
    <row r="271" customFormat="false" ht="25.5" hidden="false" customHeight="false" outlineLevel="0" collapsed="false">
      <c r="A271" s="21"/>
      <c r="B271" s="16"/>
      <c r="C271" s="17"/>
      <c r="D271" s="14" t="s">
        <v>30</v>
      </c>
      <c r="E271" s="15" t="n">
        <v>0</v>
      </c>
      <c r="F271" s="15" t="n">
        <v>0</v>
      </c>
      <c r="G271" s="15" t="n">
        <v>0</v>
      </c>
      <c r="H271" s="15" t="n">
        <v>0</v>
      </c>
      <c r="I271" s="15" t="n">
        <v>0</v>
      </c>
      <c r="J271" s="15" t="n">
        <v>0</v>
      </c>
      <c r="K271" s="15" t="n">
        <f aca="false">E271+F271+G271+H271+I271+J271</f>
        <v>0</v>
      </c>
      <c r="W271" s="5"/>
      <c r="Z271" s="5"/>
      <c r="AC271" s="5"/>
      <c r="AF271" s="5"/>
      <c r="AI271" s="5"/>
      <c r="AL271" s="5"/>
    </row>
    <row r="272" customFormat="false" ht="12.75" hidden="false" customHeight="false" outlineLevel="0" collapsed="false">
      <c r="A272" s="21"/>
      <c r="B272" s="16"/>
      <c r="C272" s="17"/>
      <c r="D272" s="14" t="s">
        <v>31</v>
      </c>
      <c r="E272" s="15" t="n">
        <v>0</v>
      </c>
      <c r="F272" s="15" t="n">
        <v>0</v>
      </c>
      <c r="G272" s="15" t="n">
        <v>0</v>
      </c>
      <c r="H272" s="15" t="n">
        <v>0</v>
      </c>
      <c r="I272" s="15" t="n">
        <v>0</v>
      </c>
      <c r="J272" s="15" t="n">
        <v>0</v>
      </c>
      <c r="K272" s="15" t="n">
        <f aca="false">E272+F272+G272+H272+I272+J272</f>
        <v>0</v>
      </c>
      <c r="W272" s="5"/>
      <c r="Z272" s="5"/>
      <c r="AC272" s="5"/>
      <c r="AF272" s="5"/>
      <c r="AI272" s="5"/>
      <c r="AL272" s="5"/>
    </row>
    <row r="273" customFormat="false" ht="114.75" hidden="false" customHeight="false" outlineLevel="0" collapsed="false">
      <c r="A273" s="11" t="s">
        <v>124</v>
      </c>
      <c r="B273" s="12" t="s">
        <v>125</v>
      </c>
      <c r="C273" s="13" t="s">
        <v>34</v>
      </c>
      <c r="D273" s="14" t="s">
        <v>14</v>
      </c>
      <c r="E273" s="15" t="n">
        <v>115516.9</v>
      </c>
      <c r="F273" s="15" t="n">
        <v>115516.9</v>
      </c>
      <c r="G273" s="15" t="n">
        <v>115516.9</v>
      </c>
      <c r="H273" s="15" t="n">
        <v>115516.9</v>
      </c>
      <c r="I273" s="15" t="n">
        <v>115516.9</v>
      </c>
      <c r="J273" s="15" t="n">
        <v>115516.9</v>
      </c>
      <c r="K273" s="15" t="n">
        <f aca="false">E273+F273+G273+H273+I273+J273</f>
        <v>693101.4</v>
      </c>
      <c r="M273" s="4" t="n">
        <f aca="false">M274-E273</f>
        <v>0</v>
      </c>
      <c r="N273" s="4" t="n">
        <f aca="false">N274-F273</f>
        <v>0</v>
      </c>
      <c r="O273" s="4" t="n">
        <f aca="false">O274-G273</f>
        <v>0</v>
      </c>
      <c r="P273" s="4" t="n">
        <f aca="false">P274-H273</f>
        <v>0</v>
      </c>
      <c r="Q273" s="4" t="n">
        <f aca="false">Q274-I273</f>
        <v>0</v>
      </c>
      <c r="R273" s="4" t="n">
        <f aca="false">R274-J273</f>
        <v>0</v>
      </c>
      <c r="S273" s="4" t="n">
        <f aca="false">S274-K273</f>
        <v>0</v>
      </c>
      <c r="W273" s="5"/>
      <c r="Z273" s="5"/>
      <c r="AC273" s="5"/>
      <c r="AF273" s="5"/>
      <c r="AI273" s="5"/>
      <c r="AL273" s="5"/>
    </row>
    <row r="274" customFormat="false" ht="25.5" hidden="false" customHeight="false" outlineLevel="0" collapsed="false">
      <c r="A274" s="21"/>
      <c r="B274" s="16"/>
      <c r="C274" s="17"/>
      <c r="D274" s="14" t="s">
        <v>28</v>
      </c>
      <c r="E274" s="15" t="n">
        <v>0</v>
      </c>
      <c r="F274" s="15" t="n">
        <v>0</v>
      </c>
      <c r="G274" s="15" t="n">
        <v>0</v>
      </c>
      <c r="H274" s="15" t="n">
        <v>0</v>
      </c>
      <c r="I274" s="15" t="n">
        <v>0</v>
      </c>
      <c r="J274" s="15" t="n">
        <v>0</v>
      </c>
      <c r="K274" s="15" t="n">
        <f aca="false">E274+F274+G274+H274+I274+J274</f>
        <v>0</v>
      </c>
      <c r="M274" s="4" t="n">
        <f aca="false">E274+E275+E276+E277</f>
        <v>115516.9</v>
      </c>
      <c r="N274" s="4" t="n">
        <f aca="false">F274+F275+F276+F277</f>
        <v>115516.9</v>
      </c>
      <c r="O274" s="4" t="n">
        <f aca="false">G274+G275+G276+G277</f>
        <v>115516.9</v>
      </c>
      <c r="P274" s="4" t="n">
        <f aca="false">H274+H275+H276+H277</f>
        <v>115516.9</v>
      </c>
      <c r="Q274" s="4" t="n">
        <f aca="false">I274+I275+I276+I277</f>
        <v>115516.9</v>
      </c>
      <c r="R274" s="4" t="n">
        <f aca="false">J274+J275+J276+J277</f>
        <v>115516.9</v>
      </c>
      <c r="S274" s="4" t="n">
        <f aca="false">K274+K275+K276+K277</f>
        <v>693101.4</v>
      </c>
      <c r="V274" s="1" t="n">
        <f aca="false">E273-M274</f>
        <v>0</v>
      </c>
      <c r="W274" s="5"/>
      <c r="Y274" s="1" t="n">
        <f aca="false">F273-N274</f>
        <v>0</v>
      </c>
      <c r="Z274" s="5"/>
      <c r="AB274" s="1" t="n">
        <f aca="false">G273-O274</f>
        <v>0</v>
      </c>
      <c r="AC274" s="5"/>
      <c r="AE274" s="1" t="n">
        <f aca="false">H273-P274</f>
        <v>0</v>
      </c>
      <c r="AF274" s="5"/>
      <c r="AH274" s="1" t="n">
        <f aca="false">I273-Q274</f>
        <v>0</v>
      </c>
      <c r="AI274" s="5"/>
      <c r="AK274" s="1" t="n">
        <f aca="false">J273-R274</f>
        <v>0</v>
      </c>
      <c r="AL274" s="5"/>
      <c r="AN274" s="1" t="n">
        <f aca="false">K273-S274</f>
        <v>0</v>
      </c>
    </row>
    <row r="275" customFormat="false" ht="25.5" hidden="false" customHeight="false" outlineLevel="0" collapsed="false">
      <c r="A275" s="21"/>
      <c r="B275" s="16"/>
      <c r="C275" s="17"/>
      <c r="D275" s="14" t="s">
        <v>29</v>
      </c>
      <c r="E275" s="15" t="n">
        <v>115516.9</v>
      </c>
      <c r="F275" s="15" t="n">
        <v>115516.9</v>
      </c>
      <c r="G275" s="15" t="n">
        <v>115516.9</v>
      </c>
      <c r="H275" s="15" t="n">
        <v>115516.9</v>
      </c>
      <c r="I275" s="15" t="n">
        <v>115516.9</v>
      </c>
      <c r="J275" s="15" t="n">
        <v>115516.9</v>
      </c>
      <c r="K275" s="15" t="n">
        <f aca="false">E275+F275+G275+H275+I275+J275</f>
        <v>693101.4</v>
      </c>
      <c r="W275" s="5"/>
      <c r="Z275" s="5"/>
      <c r="AC275" s="5"/>
      <c r="AF275" s="5"/>
      <c r="AI275" s="5"/>
      <c r="AL275" s="5"/>
    </row>
    <row r="276" customFormat="false" ht="25.5" hidden="false" customHeight="false" outlineLevel="0" collapsed="false">
      <c r="A276" s="21"/>
      <c r="B276" s="16"/>
      <c r="C276" s="17"/>
      <c r="D276" s="14" t="s">
        <v>30</v>
      </c>
      <c r="E276" s="15" t="n">
        <v>0</v>
      </c>
      <c r="F276" s="15" t="n">
        <v>0</v>
      </c>
      <c r="G276" s="15" t="n">
        <v>0</v>
      </c>
      <c r="H276" s="15" t="n">
        <v>0</v>
      </c>
      <c r="I276" s="15" t="n">
        <v>0</v>
      </c>
      <c r="J276" s="15" t="n">
        <v>0</v>
      </c>
      <c r="K276" s="15" t="n">
        <f aca="false">E276+F276+G276+H276+I276+J276</f>
        <v>0</v>
      </c>
      <c r="W276" s="5"/>
      <c r="Z276" s="5"/>
      <c r="AC276" s="5"/>
      <c r="AF276" s="5"/>
      <c r="AI276" s="5"/>
      <c r="AL276" s="5"/>
    </row>
    <row r="277" customFormat="false" ht="12.75" hidden="false" customHeight="false" outlineLevel="0" collapsed="false">
      <c r="A277" s="21"/>
      <c r="B277" s="16"/>
      <c r="C277" s="17"/>
      <c r="D277" s="14" t="s">
        <v>31</v>
      </c>
      <c r="E277" s="15" t="n">
        <v>0</v>
      </c>
      <c r="F277" s="15" t="n">
        <v>0</v>
      </c>
      <c r="G277" s="15" t="n">
        <v>0</v>
      </c>
      <c r="H277" s="15" t="n">
        <v>0</v>
      </c>
      <c r="I277" s="15" t="n">
        <v>0</v>
      </c>
      <c r="J277" s="15" t="n">
        <v>0</v>
      </c>
      <c r="K277" s="15" t="n">
        <f aca="false">E277+F277+G277+H277+I277+J277</f>
        <v>0</v>
      </c>
      <c r="W277" s="5"/>
      <c r="Z277" s="5"/>
      <c r="AC277" s="5"/>
      <c r="AF277" s="5"/>
      <c r="AI277" s="5"/>
      <c r="AL277" s="5"/>
    </row>
    <row r="278" customFormat="false" ht="229.5" hidden="false" customHeight="false" outlineLevel="0" collapsed="false">
      <c r="A278" s="11" t="s">
        <v>126</v>
      </c>
      <c r="B278" s="12" t="s">
        <v>127</v>
      </c>
      <c r="C278" s="13" t="s">
        <v>34</v>
      </c>
      <c r="D278" s="14" t="s">
        <v>14</v>
      </c>
      <c r="E278" s="15" t="n">
        <v>8245.6</v>
      </c>
      <c r="F278" s="15" t="n">
        <v>8575.4</v>
      </c>
      <c r="G278" s="15" t="n">
        <v>8918.4</v>
      </c>
      <c r="H278" s="15" t="n">
        <v>8918.4</v>
      </c>
      <c r="I278" s="15" t="n">
        <v>8918.4</v>
      </c>
      <c r="J278" s="15" t="n">
        <v>8918.4</v>
      </c>
      <c r="K278" s="15" t="n">
        <f aca="false">E278+F278+G278+H278+I278+J278</f>
        <v>52494.6</v>
      </c>
      <c r="M278" s="4" t="n">
        <f aca="false">M279-E278</f>
        <v>0</v>
      </c>
      <c r="N278" s="4" t="n">
        <f aca="false">N279-F278</f>
        <v>0</v>
      </c>
      <c r="O278" s="4" t="n">
        <f aca="false">O279-G278</f>
        <v>0</v>
      </c>
      <c r="P278" s="4" t="n">
        <f aca="false">P279-H278</f>
        <v>0</v>
      </c>
      <c r="Q278" s="4" t="n">
        <f aca="false">Q279-I278</f>
        <v>0</v>
      </c>
      <c r="R278" s="4" t="n">
        <f aca="false">R279-J278</f>
        <v>0</v>
      </c>
      <c r="S278" s="4" t="n">
        <f aca="false">S279-K278</f>
        <v>0</v>
      </c>
      <c r="W278" s="5"/>
      <c r="Z278" s="5"/>
      <c r="AC278" s="5"/>
      <c r="AF278" s="5"/>
      <c r="AI278" s="5"/>
      <c r="AL278" s="5"/>
    </row>
    <row r="279" customFormat="false" ht="25.5" hidden="false" customHeight="false" outlineLevel="0" collapsed="false">
      <c r="A279" s="21"/>
      <c r="B279" s="16"/>
      <c r="C279" s="17"/>
      <c r="D279" s="14" t="s">
        <v>28</v>
      </c>
      <c r="E279" s="15" t="n">
        <v>0</v>
      </c>
      <c r="F279" s="15" t="n">
        <v>0</v>
      </c>
      <c r="G279" s="15" t="n">
        <v>0</v>
      </c>
      <c r="H279" s="15" t="n">
        <v>0</v>
      </c>
      <c r="I279" s="15" t="n">
        <v>0</v>
      </c>
      <c r="J279" s="15" t="n">
        <v>0</v>
      </c>
      <c r="K279" s="15" t="n">
        <f aca="false">E279+F279+G279+H279+I279+J279</f>
        <v>0</v>
      </c>
      <c r="M279" s="4" t="n">
        <f aca="false">E279+E280+E281+E282</f>
        <v>8245.6</v>
      </c>
      <c r="N279" s="4" t="n">
        <f aca="false">F279+F280+F281+F282</f>
        <v>8575.4</v>
      </c>
      <c r="O279" s="4" t="n">
        <f aca="false">G279+G280+G281+G282</f>
        <v>8918.4</v>
      </c>
      <c r="P279" s="4" t="n">
        <f aca="false">H279+H280+H281+H282</f>
        <v>8918.4</v>
      </c>
      <c r="Q279" s="4" t="n">
        <f aca="false">I279+I280+I281+I282</f>
        <v>8918.4</v>
      </c>
      <c r="R279" s="4" t="n">
        <f aca="false">J279+J280+J281+J282</f>
        <v>8918.4</v>
      </c>
      <c r="S279" s="4" t="n">
        <f aca="false">K279+K280+K281+K282</f>
        <v>52494.6</v>
      </c>
      <c r="V279" s="1" t="n">
        <f aca="false">E278-M279</f>
        <v>0</v>
      </c>
      <c r="W279" s="5"/>
      <c r="Y279" s="1" t="n">
        <f aca="false">F278-N279</f>
        <v>0</v>
      </c>
      <c r="Z279" s="5"/>
      <c r="AB279" s="1" t="n">
        <f aca="false">G278-O279</f>
        <v>0</v>
      </c>
      <c r="AC279" s="5"/>
      <c r="AE279" s="1" t="n">
        <f aca="false">H278-P279</f>
        <v>0</v>
      </c>
      <c r="AF279" s="5"/>
      <c r="AH279" s="1" t="n">
        <f aca="false">I278-Q279</f>
        <v>0</v>
      </c>
      <c r="AI279" s="5"/>
      <c r="AK279" s="1" t="n">
        <f aca="false">J278-R279</f>
        <v>0</v>
      </c>
      <c r="AL279" s="5"/>
      <c r="AN279" s="1" t="n">
        <f aca="false">K278-S279</f>
        <v>0</v>
      </c>
    </row>
    <row r="280" customFormat="false" ht="25.5" hidden="false" customHeight="false" outlineLevel="0" collapsed="false">
      <c r="A280" s="21"/>
      <c r="B280" s="16"/>
      <c r="C280" s="17"/>
      <c r="D280" s="14" t="s">
        <v>29</v>
      </c>
      <c r="E280" s="15" t="n">
        <v>8245.6</v>
      </c>
      <c r="F280" s="15" t="n">
        <v>8575.4</v>
      </c>
      <c r="G280" s="15" t="n">
        <v>8918.4</v>
      </c>
      <c r="H280" s="15" t="n">
        <v>8918.4</v>
      </c>
      <c r="I280" s="15" t="n">
        <v>8918.4</v>
      </c>
      <c r="J280" s="15" t="n">
        <v>8918.4</v>
      </c>
      <c r="K280" s="15" t="n">
        <f aca="false">E280+F280+G280+H280+I280+J280</f>
        <v>52494.6</v>
      </c>
      <c r="W280" s="5"/>
      <c r="Z280" s="5"/>
      <c r="AC280" s="5"/>
      <c r="AF280" s="5"/>
      <c r="AI280" s="5"/>
      <c r="AL280" s="5"/>
    </row>
    <row r="281" customFormat="false" ht="25.5" hidden="false" customHeight="false" outlineLevel="0" collapsed="false">
      <c r="A281" s="21"/>
      <c r="B281" s="16"/>
      <c r="C281" s="17"/>
      <c r="D281" s="14" t="s">
        <v>30</v>
      </c>
      <c r="E281" s="15" t="n">
        <v>0</v>
      </c>
      <c r="F281" s="15" t="n">
        <v>0</v>
      </c>
      <c r="G281" s="15" t="n">
        <v>0</v>
      </c>
      <c r="H281" s="15" t="n">
        <v>0</v>
      </c>
      <c r="I281" s="15" t="n">
        <v>0</v>
      </c>
      <c r="J281" s="15" t="n">
        <v>0</v>
      </c>
      <c r="K281" s="15" t="n">
        <f aca="false">E281+F281+G281+H281+I281+J281</f>
        <v>0</v>
      </c>
      <c r="W281" s="5"/>
      <c r="Z281" s="5"/>
      <c r="AC281" s="5"/>
      <c r="AF281" s="5"/>
      <c r="AI281" s="5"/>
      <c r="AL281" s="5"/>
    </row>
    <row r="282" customFormat="false" ht="12.75" hidden="false" customHeight="false" outlineLevel="0" collapsed="false">
      <c r="A282" s="21"/>
      <c r="B282" s="16"/>
      <c r="C282" s="17"/>
      <c r="D282" s="14" t="s">
        <v>31</v>
      </c>
      <c r="E282" s="15" t="n">
        <v>0</v>
      </c>
      <c r="F282" s="15" t="n">
        <v>0</v>
      </c>
      <c r="G282" s="15" t="n">
        <v>0</v>
      </c>
      <c r="H282" s="15" t="n">
        <v>0</v>
      </c>
      <c r="I282" s="15" t="n">
        <v>0</v>
      </c>
      <c r="J282" s="15" t="n">
        <v>0</v>
      </c>
      <c r="K282" s="15" t="n">
        <f aca="false">E282+F282+G282+H282+I282+J282</f>
        <v>0</v>
      </c>
      <c r="W282" s="5"/>
      <c r="Z282" s="5"/>
      <c r="AC282" s="5"/>
      <c r="AF282" s="5"/>
      <c r="AI282" s="5"/>
      <c r="AL282" s="5"/>
    </row>
    <row r="283" customFormat="false" ht="76.5" hidden="false" customHeight="false" outlineLevel="0" collapsed="false">
      <c r="A283" s="11" t="s">
        <v>128</v>
      </c>
      <c r="B283" s="12" t="s">
        <v>62</v>
      </c>
      <c r="C283" s="13" t="s">
        <v>34</v>
      </c>
      <c r="D283" s="14" t="s">
        <v>14</v>
      </c>
      <c r="E283" s="15" t="n">
        <v>9387.93</v>
      </c>
      <c r="F283" s="15" t="n">
        <v>16536.06</v>
      </c>
      <c r="G283" s="15" t="n">
        <v>16536.06</v>
      </c>
      <c r="H283" s="15" t="n">
        <v>0</v>
      </c>
      <c r="I283" s="15" t="n">
        <v>0</v>
      </c>
      <c r="J283" s="15" t="n">
        <v>0</v>
      </c>
      <c r="K283" s="15" t="n">
        <f aca="false">E283+F283+G283+H283+I283+J283</f>
        <v>42460.05</v>
      </c>
      <c r="M283" s="4" t="n">
        <f aca="false">M284-E283</f>
        <v>0</v>
      </c>
      <c r="N283" s="4" t="n">
        <f aca="false">N284-F283</f>
        <v>0</v>
      </c>
      <c r="O283" s="4" t="n">
        <f aca="false">O284-G283</f>
        <v>0</v>
      </c>
      <c r="P283" s="4" t="n">
        <f aca="false">P284-H283</f>
        <v>0</v>
      </c>
      <c r="Q283" s="4" t="n">
        <f aca="false">Q284-I283</f>
        <v>0</v>
      </c>
      <c r="R283" s="4" t="n">
        <f aca="false">R284-J283</f>
        <v>0</v>
      </c>
      <c r="S283" s="4" t="n">
        <f aca="false">S284-K283</f>
        <v>0</v>
      </c>
      <c r="W283" s="5"/>
      <c r="Z283" s="5"/>
      <c r="AC283" s="5"/>
      <c r="AF283" s="5"/>
      <c r="AI283" s="5"/>
      <c r="AL283" s="5"/>
    </row>
    <row r="284" customFormat="false" ht="25.5" hidden="false" customHeight="false" outlineLevel="0" collapsed="false">
      <c r="A284" s="21"/>
      <c r="B284" s="16"/>
      <c r="C284" s="17"/>
      <c r="D284" s="14" t="s">
        <v>28</v>
      </c>
      <c r="E284" s="15" t="n">
        <v>0</v>
      </c>
      <c r="F284" s="15" t="n">
        <v>0</v>
      </c>
      <c r="G284" s="15" t="n">
        <v>0</v>
      </c>
      <c r="H284" s="15" t="n">
        <v>0</v>
      </c>
      <c r="I284" s="15" t="n">
        <v>0</v>
      </c>
      <c r="J284" s="15" t="n">
        <v>0</v>
      </c>
      <c r="K284" s="15" t="n">
        <f aca="false">E284+F284+G284+H284+I284+J284</f>
        <v>0</v>
      </c>
      <c r="M284" s="4" t="n">
        <f aca="false">E284+E285+E286+E287</f>
        <v>9387.93</v>
      </c>
      <c r="N284" s="4" t="n">
        <f aca="false">F284+F285+F286+F287</f>
        <v>16536.06</v>
      </c>
      <c r="O284" s="4" t="n">
        <f aca="false">G284+G285+G286+G287</f>
        <v>16536.06</v>
      </c>
      <c r="P284" s="4" t="n">
        <f aca="false">H284+H285+H286+H287</f>
        <v>0</v>
      </c>
      <c r="Q284" s="4" t="n">
        <f aca="false">I284+I285+I286+I287</f>
        <v>0</v>
      </c>
      <c r="R284" s="4" t="n">
        <f aca="false">J284+J285+J286+J287</f>
        <v>0</v>
      </c>
      <c r="S284" s="4" t="n">
        <f aca="false">K284+K285+K286+K287</f>
        <v>42460.05</v>
      </c>
      <c r="V284" s="1" t="n">
        <f aca="false">E283-M284</f>
        <v>0</v>
      </c>
      <c r="W284" s="5"/>
      <c r="Y284" s="1" t="n">
        <f aca="false">F283-N284</f>
        <v>0</v>
      </c>
      <c r="Z284" s="5"/>
      <c r="AB284" s="1" t="n">
        <f aca="false">G283-O284</f>
        <v>0</v>
      </c>
      <c r="AC284" s="5"/>
      <c r="AE284" s="1" t="n">
        <f aca="false">H283-P284</f>
        <v>0</v>
      </c>
      <c r="AF284" s="5"/>
      <c r="AH284" s="1" t="n">
        <f aca="false">I283-Q284</f>
        <v>0</v>
      </c>
      <c r="AI284" s="5"/>
      <c r="AK284" s="1" t="n">
        <f aca="false">J283-R284</f>
        <v>0</v>
      </c>
      <c r="AL284" s="5"/>
      <c r="AN284" s="1" t="n">
        <f aca="false">K283-S284</f>
        <v>0</v>
      </c>
    </row>
    <row r="285" customFormat="false" ht="25.5" hidden="false" customHeight="false" outlineLevel="0" collapsed="false">
      <c r="A285" s="21"/>
      <c r="B285" s="16"/>
      <c r="C285" s="17"/>
      <c r="D285" s="14" t="s">
        <v>29</v>
      </c>
      <c r="E285" s="15" t="n">
        <v>0</v>
      </c>
      <c r="F285" s="15" t="n">
        <v>0</v>
      </c>
      <c r="G285" s="15" t="n">
        <v>0</v>
      </c>
      <c r="H285" s="15" t="n">
        <v>0</v>
      </c>
      <c r="I285" s="15" t="n">
        <v>0</v>
      </c>
      <c r="J285" s="15" t="n">
        <v>0</v>
      </c>
      <c r="K285" s="15" t="n">
        <f aca="false">E285+F285+G285+H285+I285+J285</f>
        <v>0</v>
      </c>
      <c r="W285" s="5"/>
      <c r="Z285" s="5"/>
      <c r="AC285" s="5"/>
      <c r="AF285" s="5"/>
      <c r="AI285" s="5"/>
      <c r="AL285" s="5"/>
    </row>
    <row r="286" customFormat="false" ht="25.5" hidden="false" customHeight="false" outlineLevel="0" collapsed="false">
      <c r="A286" s="21"/>
      <c r="B286" s="16"/>
      <c r="C286" s="17"/>
      <c r="D286" s="14" t="s">
        <v>30</v>
      </c>
      <c r="E286" s="15" t="n">
        <v>9387.93</v>
      </c>
      <c r="F286" s="15" t="n">
        <v>16536.06</v>
      </c>
      <c r="G286" s="15" t="n">
        <v>16536.06</v>
      </c>
      <c r="H286" s="15" t="n">
        <v>0</v>
      </c>
      <c r="I286" s="15" t="n">
        <v>0</v>
      </c>
      <c r="J286" s="15" t="n">
        <v>0</v>
      </c>
      <c r="K286" s="15" t="n">
        <f aca="false">E286+F286+G286+H286+I286+J286</f>
        <v>42460.05</v>
      </c>
      <c r="W286" s="5"/>
      <c r="Z286" s="5"/>
      <c r="AC286" s="5"/>
      <c r="AF286" s="5"/>
      <c r="AI286" s="5"/>
      <c r="AL286" s="5"/>
    </row>
    <row r="287" customFormat="false" ht="12.75" hidden="false" customHeight="false" outlineLevel="0" collapsed="false">
      <c r="A287" s="21"/>
      <c r="B287" s="16"/>
      <c r="C287" s="17"/>
      <c r="D287" s="14" t="s">
        <v>31</v>
      </c>
      <c r="E287" s="15" t="n">
        <v>0</v>
      </c>
      <c r="F287" s="15" t="n">
        <v>0</v>
      </c>
      <c r="G287" s="15" t="n">
        <v>0</v>
      </c>
      <c r="H287" s="15" t="n">
        <v>0</v>
      </c>
      <c r="I287" s="15" t="n">
        <v>0</v>
      </c>
      <c r="J287" s="15" t="n">
        <v>0</v>
      </c>
      <c r="K287" s="15" t="n">
        <f aca="false">E287+F287+G287+H287+I287+J287</f>
        <v>0</v>
      </c>
      <c r="W287" s="5"/>
      <c r="Z287" s="5"/>
      <c r="AC287" s="5"/>
      <c r="AF287" s="5"/>
      <c r="AI287" s="5"/>
      <c r="AL287" s="5"/>
    </row>
    <row r="288" customFormat="false" ht="63.75" hidden="false" customHeight="false" outlineLevel="0" collapsed="false">
      <c r="A288" s="11" t="s">
        <v>129</v>
      </c>
      <c r="B288" s="12" t="s">
        <v>130</v>
      </c>
      <c r="C288" s="13" t="s">
        <v>34</v>
      </c>
      <c r="D288" s="14" t="s">
        <v>14</v>
      </c>
      <c r="E288" s="15" t="n">
        <v>981.41</v>
      </c>
      <c r="F288" s="15" t="n">
        <v>0</v>
      </c>
      <c r="G288" s="15" t="n">
        <v>0</v>
      </c>
      <c r="H288" s="15" t="n">
        <v>0</v>
      </c>
      <c r="I288" s="15" t="n">
        <v>0</v>
      </c>
      <c r="J288" s="15" t="n">
        <v>0</v>
      </c>
      <c r="K288" s="15" t="n">
        <f aca="false">E288+F288+G288+H288+I288+J288</f>
        <v>981.41</v>
      </c>
      <c r="M288" s="4" t="n">
        <f aca="false">M289-E288</f>
        <v>0</v>
      </c>
      <c r="N288" s="4" t="n">
        <f aca="false">N289-F288</f>
        <v>0</v>
      </c>
      <c r="O288" s="4" t="n">
        <f aca="false">O289-G288</f>
        <v>0</v>
      </c>
      <c r="P288" s="4" t="n">
        <f aca="false">P289-H288</f>
        <v>0</v>
      </c>
      <c r="Q288" s="4" t="n">
        <f aca="false">Q289-I288</f>
        <v>0</v>
      </c>
      <c r="R288" s="4" t="n">
        <f aca="false">R289-J288</f>
        <v>0</v>
      </c>
      <c r="S288" s="4" t="n">
        <f aca="false">S289-K288</f>
        <v>0</v>
      </c>
      <c r="W288" s="5"/>
      <c r="Z288" s="5"/>
      <c r="AC288" s="5"/>
      <c r="AF288" s="5"/>
      <c r="AI288" s="5"/>
      <c r="AL288" s="5"/>
    </row>
    <row r="289" customFormat="false" ht="25.5" hidden="false" customHeight="false" outlineLevel="0" collapsed="false">
      <c r="A289" s="21"/>
      <c r="B289" s="16"/>
      <c r="C289" s="17"/>
      <c r="D289" s="14" t="s">
        <v>28</v>
      </c>
      <c r="E289" s="15" t="n">
        <v>0</v>
      </c>
      <c r="F289" s="15" t="n">
        <v>0</v>
      </c>
      <c r="G289" s="15" t="n">
        <v>0</v>
      </c>
      <c r="H289" s="15" t="n">
        <v>0</v>
      </c>
      <c r="I289" s="15" t="n">
        <v>0</v>
      </c>
      <c r="J289" s="15" t="n">
        <v>0</v>
      </c>
      <c r="K289" s="15" t="n">
        <f aca="false">E289+F289+G289+H289+I289+J289</f>
        <v>0</v>
      </c>
      <c r="M289" s="4" t="n">
        <f aca="false">E289+E290+E291+E292</f>
        <v>981.41</v>
      </c>
      <c r="N289" s="4" t="n">
        <f aca="false">F289+F290+F291+F292</f>
        <v>0</v>
      </c>
      <c r="O289" s="4" t="n">
        <f aca="false">G289+G290+G291+G292</f>
        <v>0</v>
      </c>
      <c r="P289" s="4" t="n">
        <f aca="false">H289+H290+H291+H292</f>
        <v>0</v>
      </c>
      <c r="Q289" s="4" t="n">
        <f aca="false">I289+I290+I291+I292</f>
        <v>0</v>
      </c>
      <c r="R289" s="4" t="n">
        <f aca="false">J289+J290+J291+J292</f>
        <v>0</v>
      </c>
      <c r="S289" s="4" t="n">
        <f aca="false">K289+K290+K291+K292</f>
        <v>981.41</v>
      </c>
      <c r="V289" s="1" t="n">
        <f aca="false">E288-M289</f>
        <v>0</v>
      </c>
      <c r="W289" s="5"/>
      <c r="Y289" s="1" t="n">
        <f aca="false">F288-N289</f>
        <v>0</v>
      </c>
      <c r="Z289" s="5"/>
      <c r="AB289" s="1" t="n">
        <f aca="false">G288-O289</f>
        <v>0</v>
      </c>
      <c r="AC289" s="5"/>
      <c r="AE289" s="1" t="n">
        <f aca="false">H288-P289</f>
        <v>0</v>
      </c>
      <c r="AF289" s="5"/>
      <c r="AH289" s="1" t="n">
        <f aca="false">I288-Q289</f>
        <v>0</v>
      </c>
      <c r="AI289" s="5"/>
      <c r="AK289" s="1" t="n">
        <f aca="false">J288-R289</f>
        <v>0</v>
      </c>
      <c r="AL289" s="5"/>
      <c r="AN289" s="1" t="n">
        <f aca="false">K288-S289</f>
        <v>0</v>
      </c>
    </row>
    <row r="290" customFormat="false" ht="25.5" hidden="false" customHeight="false" outlineLevel="0" collapsed="false">
      <c r="A290" s="21"/>
      <c r="B290" s="16"/>
      <c r="C290" s="17"/>
      <c r="D290" s="14" t="s">
        <v>29</v>
      </c>
      <c r="E290" s="15" t="n">
        <v>0</v>
      </c>
      <c r="F290" s="15" t="n">
        <v>0</v>
      </c>
      <c r="G290" s="15" t="n">
        <v>0</v>
      </c>
      <c r="H290" s="15" t="n">
        <v>0</v>
      </c>
      <c r="I290" s="15" t="n">
        <v>0</v>
      </c>
      <c r="J290" s="15" t="n">
        <v>0</v>
      </c>
      <c r="K290" s="15" t="n">
        <f aca="false">E290+F290+G290+H290+I290+J290</f>
        <v>0</v>
      </c>
      <c r="W290" s="5"/>
      <c r="Z290" s="5"/>
      <c r="AC290" s="5"/>
      <c r="AF290" s="5"/>
      <c r="AI290" s="5"/>
      <c r="AL290" s="5"/>
    </row>
    <row r="291" customFormat="false" ht="25.5" hidden="false" customHeight="false" outlineLevel="0" collapsed="false">
      <c r="A291" s="21"/>
      <c r="B291" s="16"/>
      <c r="C291" s="17"/>
      <c r="D291" s="14" t="s">
        <v>30</v>
      </c>
      <c r="E291" s="15" t="n">
        <v>981.41</v>
      </c>
      <c r="F291" s="15" t="n">
        <v>0</v>
      </c>
      <c r="G291" s="15" t="n">
        <v>0</v>
      </c>
      <c r="H291" s="15" t="n">
        <v>0</v>
      </c>
      <c r="I291" s="15" t="n">
        <v>0</v>
      </c>
      <c r="J291" s="15" t="n">
        <v>0</v>
      </c>
      <c r="K291" s="15" t="n">
        <f aca="false">E291+F291+G291+H291+I291+J291</f>
        <v>981.41</v>
      </c>
      <c r="W291" s="5"/>
      <c r="Z291" s="5"/>
      <c r="AC291" s="5"/>
      <c r="AF291" s="5"/>
      <c r="AI291" s="5"/>
      <c r="AL291" s="5"/>
    </row>
    <row r="292" customFormat="false" ht="12.75" hidden="false" customHeight="false" outlineLevel="0" collapsed="false">
      <c r="A292" s="21"/>
      <c r="B292" s="16"/>
      <c r="C292" s="17"/>
      <c r="D292" s="14" t="s">
        <v>31</v>
      </c>
      <c r="E292" s="15" t="n">
        <v>0</v>
      </c>
      <c r="F292" s="15" t="n">
        <v>0</v>
      </c>
      <c r="G292" s="15" t="n">
        <v>0</v>
      </c>
      <c r="H292" s="15" t="n">
        <v>0</v>
      </c>
      <c r="I292" s="15" t="n">
        <v>0</v>
      </c>
      <c r="J292" s="15" t="n">
        <v>0</v>
      </c>
      <c r="K292" s="15" t="n">
        <f aca="false">E292+F292+G292+H292+I292+J292</f>
        <v>0</v>
      </c>
      <c r="W292" s="5"/>
      <c r="Z292" s="5"/>
      <c r="AC292" s="5"/>
      <c r="AF292" s="5"/>
      <c r="AI292" s="5"/>
      <c r="AL292" s="5"/>
    </row>
    <row r="293" customFormat="false" ht="267.75" hidden="false" customHeight="false" outlineLevel="0" collapsed="false">
      <c r="A293" s="11" t="s">
        <v>131</v>
      </c>
      <c r="B293" s="12" t="s">
        <v>132</v>
      </c>
      <c r="C293" s="13" t="s">
        <v>34</v>
      </c>
      <c r="D293" s="14" t="s">
        <v>14</v>
      </c>
      <c r="E293" s="15" t="n">
        <v>53181.1</v>
      </c>
      <c r="F293" s="15" t="n">
        <v>53181.1</v>
      </c>
      <c r="G293" s="15" t="n">
        <v>53181.1</v>
      </c>
      <c r="H293" s="15" t="n">
        <v>53181.1</v>
      </c>
      <c r="I293" s="15" t="n">
        <v>53181.1</v>
      </c>
      <c r="J293" s="15" t="n">
        <v>53181.1</v>
      </c>
      <c r="K293" s="15" t="n">
        <f aca="false">E293+F293+G293+H293+I293+J293</f>
        <v>319086.6</v>
      </c>
      <c r="M293" s="4" t="n">
        <f aca="false">M294-E293</f>
        <v>0</v>
      </c>
      <c r="N293" s="4" t="n">
        <f aca="false">N294-F293</f>
        <v>0</v>
      </c>
      <c r="O293" s="4" t="n">
        <f aca="false">O294-G293</f>
        <v>0</v>
      </c>
      <c r="P293" s="4" t="n">
        <f aca="false">P294-H293</f>
        <v>0</v>
      </c>
      <c r="Q293" s="4" t="n">
        <f aca="false">Q294-I293</f>
        <v>0</v>
      </c>
      <c r="R293" s="4" t="n">
        <f aca="false">R294-J293</f>
        <v>0</v>
      </c>
      <c r="S293" s="4" t="n">
        <f aca="false">S294-K293</f>
        <v>0</v>
      </c>
      <c r="W293" s="5"/>
      <c r="Z293" s="5"/>
      <c r="AC293" s="5"/>
      <c r="AF293" s="5"/>
      <c r="AI293" s="5"/>
      <c r="AL293" s="5"/>
    </row>
    <row r="294" customFormat="false" ht="25.5" hidden="false" customHeight="false" outlineLevel="0" collapsed="false">
      <c r="A294" s="21"/>
      <c r="B294" s="16"/>
      <c r="C294" s="17"/>
      <c r="D294" s="14" t="s">
        <v>28</v>
      </c>
      <c r="E294" s="15" t="n">
        <v>0</v>
      </c>
      <c r="F294" s="15" t="n">
        <v>0</v>
      </c>
      <c r="G294" s="15" t="n">
        <v>0</v>
      </c>
      <c r="H294" s="15" t="n">
        <v>0</v>
      </c>
      <c r="I294" s="15" t="n">
        <v>0</v>
      </c>
      <c r="J294" s="15" t="n">
        <v>0</v>
      </c>
      <c r="K294" s="15" t="n">
        <f aca="false">E294+F294+G294+H294+I294+J294</f>
        <v>0</v>
      </c>
      <c r="M294" s="4" t="n">
        <f aca="false">E294+E295+E296+E297</f>
        <v>53181.1</v>
      </c>
      <c r="N294" s="4" t="n">
        <f aca="false">F294+F295+F296+F297</f>
        <v>53181.1</v>
      </c>
      <c r="O294" s="4" t="n">
        <f aca="false">G294+G295+G296+G297</f>
        <v>53181.1</v>
      </c>
      <c r="P294" s="4" t="n">
        <f aca="false">H294+H295+H296+H297</f>
        <v>53181.1</v>
      </c>
      <c r="Q294" s="4" t="n">
        <f aca="false">I294+I295+I296+I297</f>
        <v>53181.1</v>
      </c>
      <c r="R294" s="4" t="n">
        <f aca="false">J294+J295+J296+J297</f>
        <v>53181.1</v>
      </c>
      <c r="S294" s="4" t="n">
        <f aca="false">K294+K295+K296+K297</f>
        <v>319086.6</v>
      </c>
      <c r="V294" s="1" t="n">
        <f aca="false">E293-M294</f>
        <v>0</v>
      </c>
      <c r="W294" s="5"/>
      <c r="Y294" s="1" t="n">
        <f aca="false">F293-N294</f>
        <v>0</v>
      </c>
      <c r="Z294" s="5"/>
      <c r="AB294" s="1" t="n">
        <f aca="false">G293-O294</f>
        <v>0</v>
      </c>
      <c r="AC294" s="5"/>
      <c r="AE294" s="1" t="n">
        <f aca="false">H293-P294</f>
        <v>0</v>
      </c>
      <c r="AF294" s="5"/>
      <c r="AH294" s="1" t="n">
        <f aca="false">I293-Q294</f>
        <v>0</v>
      </c>
      <c r="AI294" s="5"/>
      <c r="AK294" s="1" t="n">
        <f aca="false">J293-R294</f>
        <v>0</v>
      </c>
      <c r="AL294" s="5"/>
      <c r="AN294" s="1" t="n">
        <f aca="false">K293-S294</f>
        <v>0</v>
      </c>
    </row>
    <row r="295" customFormat="false" ht="25.5" hidden="false" customHeight="false" outlineLevel="0" collapsed="false">
      <c r="A295" s="21"/>
      <c r="B295" s="16"/>
      <c r="C295" s="17"/>
      <c r="D295" s="14" t="s">
        <v>29</v>
      </c>
      <c r="E295" s="15" t="n">
        <v>53181.1</v>
      </c>
      <c r="F295" s="15" t="n">
        <v>53181.1</v>
      </c>
      <c r="G295" s="15" t="n">
        <v>53181.1</v>
      </c>
      <c r="H295" s="15" t="n">
        <v>53181.1</v>
      </c>
      <c r="I295" s="15" t="n">
        <v>53181.1</v>
      </c>
      <c r="J295" s="15" t="n">
        <v>53181.1</v>
      </c>
      <c r="K295" s="15" t="n">
        <f aca="false">E295+F295+G295+H295+I295+J295</f>
        <v>319086.6</v>
      </c>
      <c r="W295" s="5"/>
      <c r="Z295" s="5"/>
      <c r="AC295" s="5"/>
      <c r="AF295" s="5"/>
      <c r="AI295" s="5"/>
      <c r="AL295" s="5"/>
    </row>
    <row r="296" customFormat="false" ht="25.5" hidden="false" customHeight="false" outlineLevel="0" collapsed="false">
      <c r="A296" s="21"/>
      <c r="B296" s="16"/>
      <c r="C296" s="17"/>
      <c r="D296" s="14" t="s">
        <v>30</v>
      </c>
      <c r="E296" s="15" t="n">
        <v>0</v>
      </c>
      <c r="F296" s="15" t="n">
        <v>0</v>
      </c>
      <c r="G296" s="15" t="n">
        <v>0</v>
      </c>
      <c r="H296" s="15" t="n">
        <v>0</v>
      </c>
      <c r="I296" s="15" t="n">
        <v>0</v>
      </c>
      <c r="J296" s="15" t="n">
        <v>0</v>
      </c>
      <c r="K296" s="15" t="n">
        <f aca="false">E296+F296+G296+H296+I296+J296</f>
        <v>0</v>
      </c>
      <c r="W296" s="5"/>
      <c r="Z296" s="5"/>
      <c r="AC296" s="5"/>
      <c r="AF296" s="5"/>
      <c r="AI296" s="5"/>
      <c r="AL296" s="5"/>
    </row>
    <row r="297" customFormat="false" ht="12.75" hidden="false" customHeight="false" outlineLevel="0" collapsed="false">
      <c r="A297" s="21"/>
      <c r="B297" s="16"/>
      <c r="C297" s="17"/>
      <c r="D297" s="14" t="s">
        <v>31</v>
      </c>
      <c r="E297" s="15" t="n">
        <v>0</v>
      </c>
      <c r="F297" s="15" t="n">
        <v>0</v>
      </c>
      <c r="G297" s="15" t="n">
        <v>0</v>
      </c>
      <c r="H297" s="15" t="n">
        <v>0</v>
      </c>
      <c r="I297" s="15" t="n">
        <v>0</v>
      </c>
      <c r="J297" s="15" t="n">
        <v>0</v>
      </c>
      <c r="K297" s="15" t="n">
        <f aca="false">E297+F297+G297+H297+I297+J297</f>
        <v>0</v>
      </c>
      <c r="W297" s="5"/>
      <c r="Z297" s="5"/>
      <c r="AC297" s="5"/>
      <c r="AF297" s="5"/>
      <c r="AI297" s="5"/>
      <c r="AL297" s="5"/>
    </row>
    <row r="298" customFormat="false" ht="63.75" hidden="false" customHeight="false" outlineLevel="0" collapsed="false">
      <c r="A298" s="11" t="s">
        <v>133</v>
      </c>
      <c r="B298" s="12" t="s">
        <v>134</v>
      </c>
      <c r="C298" s="13" t="s">
        <v>34</v>
      </c>
      <c r="D298" s="14" t="s">
        <v>14</v>
      </c>
      <c r="E298" s="15" t="n">
        <v>0</v>
      </c>
      <c r="F298" s="15" t="n">
        <v>20002</v>
      </c>
      <c r="G298" s="15" t="n">
        <v>0</v>
      </c>
      <c r="H298" s="15" t="n">
        <v>0</v>
      </c>
      <c r="I298" s="15" t="n">
        <v>0</v>
      </c>
      <c r="J298" s="15" t="n">
        <v>0</v>
      </c>
      <c r="K298" s="15" t="n">
        <f aca="false">E298+F298+G298+H298+I298+J298</f>
        <v>20002</v>
      </c>
      <c r="M298" s="4" t="n">
        <f aca="false">M299-E298</f>
        <v>0</v>
      </c>
      <c r="N298" s="4" t="n">
        <f aca="false">N299-F298</f>
        <v>0</v>
      </c>
      <c r="O298" s="4" t="n">
        <f aca="false">O299-G298</f>
        <v>0</v>
      </c>
      <c r="P298" s="4" t="n">
        <f aca="false">P299-H298</f>
        <v>0</v>
      </c>
      <c r="Q298" s="4" t="n">
        <f aca="false">Q299-I298</f>
        <v>0</v>
      </c>
      <c r="R298" s="4" t="n">
        <f aca="false">R299-J298</f>
        <v>0</v>
      </c>
      <c r="S298" s="4" t="n">
        <f aca="false">S299-K298</f>
        <v>0</v>
      </c>
      <c r="W298" s="5"/>
      <c r="Z298" s="5"/>
      <c r="AC298" s="5"/>
      <c r="AF298" s="5"/>
      <c r="AI298" s="5"/>
      <c r="AL298" s="5"/>
    </row>
    <row r="299" customFormat="false" ht="25.5" hidden="false" customHeight="false" outlineLevel="0" collapsed="false">
      <c r="A299" s="21"/>
      <c r="B299" s="16"/>
      <c r="C299" s="17"/>
      <c r="D299" s="14" t="s">
        <v>28</v>
      </c>
      <c r="E299" s="15" t="n">
        <v>0</v>
      </c>
      <c r="F299" s="15" t="n">
        <v>0</v>
      </c>
      <c r="G299" s="15" t="n">
        <v>0</v>
      </c>
      <c r="H299" s="15" t="n">
        <v>0</v>
      </c>
      <c r="I299" s="15" t="n">
        <v>0</v>
      </c>
      <c r="J299" s="15" t="n">
        <v>0</v>
      </c>
      <c r="K299" s="15" t="n">
        <f aca="false">E299+F299+G299+H299+I299+J299</f>
        <v>0</v>
      </c>
      <c r="M299" s="4" t="n">
        <f aca="false">E299+E300+E301+E302</f>
        <v>0</v>
      </c>
      <c r="N299" s="4" t="n">
        <f aca="false">F299+F300+F301+F302</f>
        <v>20002</v>
      </c>
      <c r="O299" s="4" t="n">
        <f aca="false">G299+G300+G301+G302</f>
        <v>0</v>
      </c>
      <c r="P299" s="4" t="n">
        <f aca="false">H299+H300+H301+H302</f>
        <v>0</v>
      </c>
      <c r="Q299" s="4" t="n">
        <f aca="false">I299+I300+I301+I302</f>
        <v>0</v>
      </c>
      <c r="R299" s="4" t="n">
        <f aca="false">J299+J300+J301+J302</f>
        <v>0</v>
      </c>
      <c r="S299" s="4" t="n">
        <f aca="false">K299+K300+K301+K302</f>
        <v>20002</v>
      </c>
      <c r="V299" s="1" t="n">
        <f aca="false">E298-M299</f>
        <v>0</v>
      </c>
      <c r="W299" s="5"/>
      <c r="Y299" s="1" t="n">
        <f aca="false">F298-N299</f>
        <v>0</v>
      </c>
      <c r="Z299" s="5"/>
      <c r="AB299" s="1" t="n">
        <f aca="false">G298-O299</f>
        <v>0</v>
      </c>
      <c r="AC299" s="5"/>
      <c r="AE299" s="1" t="n">
        <f aca="false">H298-P299</f>
        <v>0</v>
      </c>
      <c r="AF299" s="5"/>
      <c r="AH299" s="1" t="n">
        <f aca="false">I298-Q299</f>
        <v>0</v>
      </c>
      <c r="AI299" s="5"/>
      <c r="AK299" s="1" t="n">
        <f aca="false">J298-R299</f>
        <v>0</v>
      </c>
      <c r="AL299" s="5"/>
      <c r="AN299" s="1" t="n">
        <f aca="false">K298-S299</f>
        <v>0</v>
      </c>
    </row>
    <row r="300" customFormat="false" ht="25.5" hidden="false" customHeight="false" outlineLevel="0" collapsed="false">
      <c r="A300" s="21"/>
      <c r="B300" s="16"/>
      <c r="C300" s="17"/>
      <c r="D300" s="14" t="s">
        <v>29</v>
      </c>
      <c r="E300" s="15" t="n">
        <v>0</v>
      </c>
      <c r="F300" s="15" t="n">
        <v>20000</v>
      </c>
      <c r="G300" s="15" t="n">
        <v>0</v>
      </c>
      <c r="H300" s="15" t="n">
        <v>0</v>
      </c>
      <c r="I300" s="15" t="n">
        <v>0</v>
      </c>
      <c r="J300" s="15" t="n">
        <v>0</v>
      </c>
      <c r="K300" s="15" t="n">
        <f aca="false">E300+F300+G300+H300+I300+J300</f>
        <v>20000</v>
      </c>
      <c r="W300" s="5"/>
      <c r="Z300" s="5"/>
      <c r="AC300" s="5"/>
      <c r="AF300" s="5"/>
      <c r="AI300" s="5"/>
      <c r="AL300" s="5"/>
    </row>
    <row r="301" customFormat="false" ht="25.5" hidden="false" customHeight="false" outlineLevel="0" collapsed="false">
      <c r="A301" s="21"/>
      <c r="B301" s="16"/>
      <c r="C301" s="17"/>
      <c r="D301" s="14" t="s">
        <v>30</v>
      </c>
      <c r="E301" s="15" t="n">
        <v>0</v>
      </c>
      <c r="F301" s="15" t="n">
        <v>2</v>
      </c>
      <c r="G301" s="15" t="n">
        <v>0</v>
      </c>
      <c r="H301" s="15" t="n">
        <v>0</v>
      </c>
      <c r="I301" s="15" t="n">
        <v>0</v>
      </c>
      <c r="J301" s="15" t="n">
        <v>0</v>
      </c>
      <c r="K301" s="15" t="n">
        <f aca="false">E301+F301+G301+H301+I301+J301</f>
        <v>2</v>
      </c>
      <c r="W301" s="5"/>
      <c r="Z301" s="5"/>
      <c r="AC301" s="5"/>
      <c r="AF301" s="5"/>
      <c r="AI301" s="5"/>
      <c r="AL301" s="5"/>
    </row>
    <row r="302" customFormat="false" ht="12.75" hidden="false" customHeight="false" outlineLevel="0" collapsed="false">
      <c r="A302" s="21"/>
      <c r="B302" s="16"/>
      <c r="C302" s="17"/>
      <c r="D302" s="14" t="s">
        <v>31</v>
      </c>
      <c r="E302" s="15" t="n">
        <v>0</v>
      </c>
      <c r="F302" s="15" t="n">
        <v>0</v>
      </c>
      <c r="G302" s="15" t="n">
        <v>0</v>
      </c>
      <c r="H302" s="15" t="n">
        <v>0</v>
      </c>
      <c r="I302" s="15" t="n">
        <v>0</v>
      </c>
      <c r="J302" s="15" t="n">
        <v>0</v>
      </c>
      <c r="K302" s="15" t="n">
        <f aca="false">E302+F302+G302+H302+I302+J302</f>
        <v>0</v>
      </c>
      <c r="W302" s="5"/>
      <c r="Z302" s="5"/>
      <c r="AC302" s="5"/>
      <c r="AF302" s="5"/>
      <c r="AI302" s="5"/>
      <c r="AL302" s="5"/>
    </row>
    <row r="303" customFormat="false" ht="38.25" hidden="false" customHeight="false" outlineLevel="0" collapsed="false">
      <c r="A303" s="11" t="s">
        <v>135</v>
      </c>
      <c r="B303" s="12" t="s">
        <v>136</v>
      </c>
      <c r="C303" s="13" t="s">
        <v>27</v>
      </c>
      <c r="D303" s="14" t="s">
        <v>14</v>
      </c>
      <c r="E303" s="15" t="n">
        <v>10078.51</v>
      </c>
      <c r="F303" s="15" t="n">
        <v>11038.2</v>
      </c>
      <c r="G303" s="15" t="n">
        <v>11038.2</v>
      </c>
      <c r="H303" s="15" t="n">
        <v>10800.2</v>
      </c>
      <c r="I303" s="15" t="n">
        <v>10800.2</v>
      </c>
      <c r="J303" s="15" t="n">
        <v>10800.2</v>
      </c>
      <c r="K303" s="15" t="n">
        <f aca="false">E303+F303+G303+H303+I303+J303</f>
        <v>64555.51</v>
      </c>
      <c r="M303" s="4" t="n">
        <f aca="false">M304-E303</f>
        <v>0</v>
      </c>
      <c r="N303" s="4" t="n">
        <f aca="false">N304-F303</f>
        <v>0</v>
      </c>
      <c r="O303" s="4" t="n">
        <f aca="false">O304-G303</f>
        <v>0</v>
      </c>
      <c r="P303" s="4" t="n">
        <f aca="false">P304-H303</f>
        <v>0</v>
      </c>
      <c r="Q303" s="4" t="n">
        <f aca="false">Q304-I303</f>
        <v>0</v>
      </c>
      <c r="R303" s="4" t="n">
        <f aca="false">R304-J303</f>
        <v>0</v>
      </c>
      <c r="S303" s="4" t="n">
        <f aca="false">S304-K303</f>
        <v>0</v>
      </c>
      <c r="T303" s="18" t="n">
        <f aca="false">E313+E318+E323+E328+E333+E338+E343</f>
        <v>10078.51</v>
      </c>
      <c r="U303" s="1" t="n">
        <f aca="false">E303-T303</f>
        <v>0</v>
      </c>
      <c r="W303" s="18" t="n">
        <f aca="false">F313+F318+F323+F328+F333+F338+F343</f>
        <v>11038.2</v>
      </c>
      <c r="X303" s="1" t="n">
        <f aca="false">F303-W303</f>
        <v>0</v>
      </c>
      <c r="Z303" s="18" t="n">
        <f aca="false">G313+G318+G323+G328+G333+G338+G343</f>
        <v>11038.2</v>
      </c>
      <c r="AA303" s="1" t="n">
        <f aca="false">G303-Z303</f>
        <v>0</v>
      </c>
      <c r="AC303" s="18" t="n">
        <f aca="false">H313+H318+H323+H328+H333+H338+H343</f>
        <v>10800.2</v>
      </c>
      <c r="AD303" s="1" t="n">
        <f aca="false">H303-AC303</f>
        <v>0</v>
      </c>
      <c r="AF303" s="18" t="n">
        <f aca="false">I313+I318+I323+I328+I333+I338+I343</f>
        <v>10800.2</v>
      </c>
      <c r="AG303" s="1" t="n">
        <f aca="false">I303-AF303</f>
        <v>0</v>
      </c>
      <c r="AI303" s="18" t="n">
        <f aca="false">J313+J318+J323+J328+J333+J338+J343</f>
        <v>10800.2</v>
      </c>
      <c r="AJ303" s="1" t="n">
        <f aca="false">J303-AI303</f>
        <v>0</v>
      </c>
      <c r="AL303" s="18" t="n">
        <f aca="false">K313+K318+K323+K328+K333+K338+K343</f>
        <v>64555.51</v>
      </c>
      <c r="AM303" s="1" t="n">
        <f aca="false">K303-AL303</f>
        <v>0</v>
      </c>
      <c r="AQ303" s="1" t="b">
        <f aca="false">E303=E308</f>
        <v>1</v>
      </c>
    </row>
    <row r="304" customFormat="false" ht="25.5" hidden="false" customHeight="false" outlineLevel="0" collapsed="false">
      <c r="A304" s="21"/>
      <c r="B304" s="16"/>
      <c r="C304" s="17"/>
      <c r="D304" s="14" t="s">
        <v>28</v>
      </c>
      <c r="E304" s="15" t="n">
        <v>0</v>
      </c>
      <c r="F304" s="15" t="n">
        <v>0</v>
      </c>
      <c r="G304" s="15" t="n">
        <v>0</v>
      </c>
      <c r="H304" s="15" t="n">
        <v>0</v>
      </c>
      <c r="I304" s="15" t="n">
        <v>0</v>
      </c>
      <c r="J304" s="15" t="n">
        <v>0</v>
      </c>
      <c r="K304" s="15" t="n">
        <f aca="false">E304+F304+G304+H304+I304+J304</f>
        <v>0</v>
      </c>
      <c r="M304" s="4" t="n">
        <f aca="false">E304+E305+E306+E307</f>
        <v>10078.51</v>
      </c>
      <c r="N304" s="4" t="n">
        <f aca="false">F304+F305+F306+F307</f>
        <v>11038.2</v>
      </c>
      <c r="O304" s="4" t="n">
        <f aca="false">G304+G305+G306+G307</f>
        <v>11038.2</v>
      </c>
      <c r="P304" s="4" t="n">
        <f aca="false">H304+H305+H306+H307</f>
        <v>10800.2</v>
      </c>
      <c r="Q304" s="4" t="n">
        <f aca="false">I304+I305+I306+I307</f>
        <v>10800.2</v>
      </c>
      <c r="R304" s="4" t="n">
        <f aca="false">J304+J305+J306+J307</f>
        <v>10800.2</v>
      </c>
      <c r="S304" s="4" t="n">
        <f aca="false">K304+K305+K306+K307</f>
        <v>64555.51</v>
      </c>
      <c r="T304" s="18" t="n">
        <f aca="false">E314+E319+E324+E329+E334+E339+E344</f>
        <v>0</v>
      </c>
      <c r="U304" s="1" t="n">
        <f aca="false">E304-T304</f>
        <v>0</v>
      </c>
      <c r="V304" s="1" t="n">
        <f aca="false">E303-M304</f>
        <v>0</v>
      </c>
      <c r="W304" s="18" t="n">
        <f aca="false">F314+F319+F324+F329+F334+F339+F344</f>
        <v>0</v>
      </c>
      <c r="X304" s="1" t="n">
        <f aca="false">F304-W304</f>
        <v>0</v>
      </c>
      <c r="Y304" s="1" t="n">
        <f aca="false">F303-N304</f>
        <v>0</v>
      </c>
      <c r="Z304" s="18" t="n">
        <f aca="false">G314+G319+G324+G329+G334+G339+G344</f>
        <v>0</v>
      </c>
      <c r="AA304" s="1" t="n">
        <f aca="false">G304-Z304</f>
        <v>0</v>
      </c>
      <c r="AB304" s="1" t="n">
        <f aca="false">G303-O304</f>
        <v>0</v>
      </c>
      <c r="AC304" s="18" t="n">
        <f aca="false">H314+H319+H324+H329+H334+H339+H344</f>
        <v>0</v>
      </c>
      <c r="AD304" s="1" t="n">
        <f aca="false">H304-AC304</f>
        <v>0</v>
      </c>
      <c r="AE304" s="1" t="n">
        <f aca="false">H303-P304</f>
        <v>0</v>
      </c>
      <c r="AF304" s="18" t="n">
        <f aca="false">I314+I319+I324+I329+I334+I339+I344</f>
        <v>0</v>
      </c>
      <c r="AG304" s="1" t="n">
        <f aca="false">I304-AF304</f>
        <v>0</v>
      </c>
      <c r="AH304" s="1" t="n">
        <f aca="false">I303-Q304</f>
        <v>0</v>
      </c>
      <c r="AI304" s="18" t="n">
        <f aca="false">J314+J319+J324+J329+J334+J339+J344</f>
        <v>0</v>
      </c>
      <c r="AJ304" s="1" t="n">
        <f aca="false">J304-AI304</f>
        <v>0</v>
      </c>
      <c r="AK304" s="1" t="n">
        <f aca="false">J303-R304</f>
        <v>0</v>
      </c>
      <c r="AL304" s="18" t="n">
        <f aca="false">K314+K319+K324+K329+K334+K339+K344</f>
        <v>0</v>
      </c>
      <c r="AM304" s="1" t="n">
        <f aca="false">K304-AL304</f>
        <v>0</v>
      </c>
      <c r="AN304" s="1" t="n">
        <f aca="false">K303-S304</f>
        <v>0</v>
      </c>
      <c r="AQ304" s="1" t="b">
        <f aca="false">E304=E309</f>
        <v>1</v>
      </c>
    </row>
    <row r="305" customFormat="false" ht="25.5" hidden="false" customHeight="false" outlineLevel="0" collapsed="false">
      <c r="A305" s="21"/>
      <c r="B305" s="16"/>
      <c r="C305" s="17"/>
      <c r="D305" s="14" t="s">
        <v>29</v>
      </c>
      <c r="E305" s="15" t="n">
        <v>0</v>
      </c>
      <c r="F305" s="15" t="n">
        <v>0</v>
      </c>
      <c r="G305" s="15" t="n">
        <v>0</v>
      </c>
      <c r="H305" s="15" t="n">
        <v>0</v>
      </c>
      <c r="I305" s="15" t="n">
        <v>0</v>
      </c>
      <c r="J305" s="15" t="n">
        <v>0</v>
      </c>
      <c r="K305" s="15" t="n">
        <f aca="false">E305+F305+G305+H305+I305+J305</f>
        <v>0</v>
      </c>
      <c r="T305" s="18" t="n">
        <f aca="false">E315+E320+E325+E330+E335+E340+E345</f>
        <v>0</v>
      </c>
      <c r="U305" s="1" t="n">
        <f aca="false">E305-T305</f>
        <v>0</v>
      </c>
      <c r="W305" s="18" t="n">
        <f aca="false">F315+F320+F325+F330+F335+F340+F345</f>
        <v>0</v>
      </c>
      <c r="X305" s="1" t="n">
        <f aca="false">F305-W305</f>
        <v>0</v>
      </c>
      <c r="Z305" s="18" t="n">
        <f aca="false">G315+G320+G325+G330+G335+G340+G345</f>
        <v>0</v>
      </c>
      <c r="AA305" s="1" t="n">
        <f aca="false">G305-Z305</f>
        <v>0</v>
      </c>
      <c r="AC305" s="18" t="n">
        <f aca="false">H315+H320+H325+H330+H335+H340+H345</f>
        <v>0</v>
      </c>
      <c r="AD305" s="1" t="n">
        <f aca="false">H305-AC305</f>
        <v>0</v>
      </c>
      <c r="AF305" s="18" t="n">
        <f aca="false">I315+I320+I325+I330+I335+I340+I345</f>
        <v>0</v>
      </c>
      <c r="AG305" s="1" t="n">
        <f aca="false">I305-AF305</f>
        <v>0</v>
      </c>
      <c r="AI305" s="18" t="n">
        <f aca="false">J315+J320+J325+J330+J335+J340+J345</f>
        <v>0</v>
      </c>
      <c r="AJ305" s="1" t="n">
        <f aca="false">J305-AI305</f>
        <v>0</v>
      </c>
      <c r="AL305" s="18" t="n">
        <f aca="false">K315+K320+K325+K330+K335+K340+K345</f>
        <v>0</v>
      </c>
      <c r="AM305" s="1" t="n">
        <f aca="false">K305-AL305</f>
        <v>0</v>
      </c>
      <c r="AQ305" s="1" t="b">
        <f aca="false">E305=E310</f>
        <v>1</v>
      </c>
    </row>
    <row r="306" customFormat="false" ht="25.5" hidden="false" customHeight="false" outlineLevel="0" collapsed="false">
      <c r="A306" s="21"/>
      <c r="B306" s="16"/>
      <c r="C306" s="17"/>
      <c r="D306" s="14" t="s">
        <v>30</v>
      </c>
      <c r="E306" s="15" t="n">
        <v>10078.51</v>
      </c>
      <c r="F306" s="15" t="n">
        <v>11038.2</v>
      </c>
      <c r="G306" s="15" t="n">
        <v>11038.2</v>
      </c>
      <c r="H306" s="15" t="n">
        <v>10800.2</v>
      </c>
      <c r="I306" s="15" t="n">
        <v>10800.2</v>
      </c>
      <c r="J306" s="15" t="n">
        <v>10800.2</v>
      </c>
      <c r="K306" s="15" t="n">
        <f aca="false">E306+F306+G306+H306+I306+J306</f>
        <v>64555.51</v>
      </c>
      <c r="T306" s="18" t="n">
        <f aca="false">E316+E321+E326+E331+E336+E341+E346</f>
        <v>10078.51</v>
      </c>
      <c r="U306" s="1" t="n">
        <f aca="false">E306-T306</f>
        <v>0</v>
      </c>
      <c r="W306" s="18" t="n">
        <f aca="false">F316+F321+F326+F331+F336+F341+F346</f>
        <v>11038.2</v>
      </c>
      <c r="X306" s="1" t="n">
        <f aca="false">F306-W306</f>
        <v>0</v>
      </c>
      <c r="Z306" s="18" t="n">
        <f aca="false">G316+G321+G326+G331+G336+G341+G346</f>
        <v>11038.2</v>
      </c>
      <c r="AA306" s="1" t="n">
        <f aca="false">G306-Z306</f>
        <v>0</v>
      </c>
      <c r="AC306" s="18" t="n">
        <f aca="false">H316+H321+H326+H331+H336+H341+H346</f>
        <v>10800.2</v>
      </c>
      <c r="AD306" s="1" t="n">
        <f aca="false">H306-AC306</f>
        <v>0</v>
      </c>
      <c r="AF306" s="18" t="n">
        <f aca="false">I316+I321+I326+I331+I336+I341+I346</f>
        <v>10800.2</v>
      </c>
      <c r="AG306" s="1" t="n">
        <f aca="false">I306-AF306</f>
        <v>0</v>
      </c>
      <c r="AI306" s="18" t="n">
        <f aca="false">J316+J321+J326+J331+J336+J341+J346</f>
        <v>10800.2</v>
      </c>
      <c r="AJ306" s="1" t="n">
        <f aca="false">J306-AI306</f>
        <v>0</v>
      </c>
      <c r="AL306" s="18" t="n">
        <f aca="false">K316+K321+K326+K331+K336+K341+K346</f>
        <v>64555.51</v>
      </c>
      <c r="AM306" s="1" t="n">
        <f aca="false">K306-AL306</f>
        <v>0</v>
      </c>
      <c r="AQ306" s="1" t="b">
        <f aca="false">E306=E311</f>
        <v>1</v>
      </c>
    </row>
    <row r="307" customFormat="false" ht="12.75" hidden="false" customHeight="false" outlineLevel="0" collapsed="false">
      <c r="A307" s="21"/>
      <c r="B307" s="16"/>
      <c r="C307" s="17"/>
      <c r="D307" s="14" t="s">
        <v>31</v>
      </c>
      <c r="E307" s="15" t="n">
        <v>0</v>
      </c>
      <c r="F307" s="15" t="n">
        <v>0</v>
      </c>
      <c r="G307" s="15" t="n">
        <v>0</v>
      </c>
      <c r="H307" s="15" t="n">
        <v>0</v>
      </c>
      <c r="I307" s="15" t="n">
        <v>0</v>
      </c>
      <c r="J307" s="15" t="n">
        <v>0</v>
      </c>
      <c r="K307" s="15" t="n">
        <f aca="false">E307+F307+G307+H307+I307+J307</f>
        <v>0</v>
      </c>
      <c r="W307" s="5"/>
      <c r="Z307" s="5"/>
      <c r="AC307" s="5"/>
      <c r="AF307" s="5"/>
      <c r="AI307" s="5"/>
      <c r="AL307" s="5"/>
      <c r="AQ307" s="1" t="b">
        <f aca="false">E307=E312</f>
        <v>1</v>
      </c>
    </row>
    <row r="308" customFormat="false" ht="63.75" hidden="false" customHeight="false" outlineLevel="0" collapsed="false">
      <c r="A308" s="21"/>
      <c r="B308" s="16"/>
      <c r="C308" s="13" t="s">
        <v>34</v>
      </c>
      <c r="D308" s="14" t="s">
        <v>14</v>
      </c>
      <c r="E308" s="15" t="n">
        <v>10078.51</v>
      </c>
      <c r="F308" s="15" t="n">
        <v>11038.2</v>
      </c>
      <c r="G308" s="15" t="n">
        <v>11038.2</v>
      </c>
      <c r="H308" s="15" t="n">
        <v>10800.2</v>
      </c>
      <c r="I308" s="15" t="n">
        <v>10800.2</v>
      </c>
      <c r="J308" s="15" t="n">
        <v>10800.2</v>
      </c>
      <c r="K308" s="15" t="n">
        <f aca="false">E308+F308+G308+H308+I308+J308</f>
        <v>64555.51</v>
      </c>
      <c r="W308" s="5"/>
      <c r="Z308" s="5"/>
      <c r="AC308" s="5"/>
      <c r="AF308" s="5"/>
      <c r="AI308" s="5"/>
      <c r="AL308" s="5"/>
    </row>
    <row r="309" customFormat="false" ht="25.5" hidden="false" customHeight="false" outlineLevel="0" collapsed="false">
      <c r="A309" s="21"/>
      <c r="B309" s="16"/>
      <c r="C309" s="17"/>
      <c r="D309" s="14" t="s">
        <v>28</v>
      </c>
      <c r="E309" s="15" t="n">
        <v>0</v>
      </c>
      <c r="F309" s="15" t="n">
        <v>0</v>
      </c>
      <c r="G309" s="15" t="n">
        <v>0</v>
      </c>
      <c r="H309" s="15" t="n">
        <v>0</v>
      </c>
      <c r="I309" s="15" t="n">
        <v>0</v>
      </c>
      <c r="J309" s="15" t="n">
        <v>0</v>
      </c>
      <c r="K309" s="15" t="n">
        <f aca="false">E309+F309+G309+H309+I309+J309</f>
        <v>0</v>
      </c>
      <c r="W309" s="5"/>
      <c r="Z309" s="5"/>
      <c r="AC309" s="5"/>
      <c r="AF309" s="5"/>
      <c r="AI309" s="5"/>
      <c r="AL309" s="5"/>
    </row>
    <row r="310" customFormat="false" ht="25.5" hidden="false" customHeight="false" outlineLevel="0" collapsed="false">
      <c r="A310" s="21"/>
      <c r="B310" s="16"/>
      <c r="C310" s="17"/>
      <c r="D310" s="14" t="s">
        <v>29</v>
      </c>
      <c r="E310" s="15" t="n">
        <v>0</v>
      </c>
      <c r="F310" s="15" t="n">
        <v>0</v>
      </c>
      <c r="G310" s="15" t="n">
        <v>0</v>
      </c>
      <c r="H310" s="15" t="n">
        <v>0</v>
      </c>
      <c r="I310" s="15" t="n">
        <v>0</v>
      </c>
      <c r="J310" s="15" t="n">
        <v>0</v>
      </c>
      <c r="K310" s="15" t="n">
        <f aca="false">E310+F310+G310+H310+I310+J310</f>
        <v>0</v>
      </c>
      <c r="W310" s="5"/>
      <c r="Z310" s="5"/>
      <c r="AC310" s="5"/>
      <c r="AF310" s="5"/>
      <c r="AI310" s="5"/>
      <c r="AL310" s="5"/>
    </row>
    <row r="311" customFormat="false" ht="25.5" hidden="false" customHeight="false" outlineLevel="0" collapsed="false">
      <c r="A311" s="21"/>
      <c r="B311" s="16"/>
      <c r="C311" s="17"/>
      <c r="D311" s="14" t="s">
        <v>30</v>
      </c>
      <c r="E311" s="15" t="n">
        <v>10078.51</v>
      </c>
      <c r="F311" s="15" t="n">
        <v>11038.2</v>
      </c>
      <c r="G311" s="15" t="n">
        <v>11038.2</v>
      </c>
      <c r="H311" s="15" t="n">
        <v>10800.2</v>
      </c>
      <c r="I311" s="15" t="n">
        <v>10800.2</v>
      </c>
      <c r="J311" s="15" t="n">
        <v>10800.2</v>
      </c>
      <c r="K311" s="15" t="n">
        <f aca="false">E311+F311+G311+H311+I311+J311</f>
        <v>64555.51</v>
      </c>
      <c r="W311" s="5"/>
      <c r="Z311" s="5"/>
      <c r="AC311" s="5"/>
      <c r="AF311" s="5"/>
      <c r="AI311" s="5"/>
      <c r="AL311" s="5"/>
    </row>
    <row r="312" customFormat="false" ht="12.75" hidden="false" customHeight="false" outlineLevel="0" collapsed="false">
      <c r="A312" s="21"/>
      <c r="B312" s="16"/>
      <c r="C312" s="17"/>
      <c r="D312" s="14" t="s">
        <v>31</v>
      </c>
      <c r="E312" s="15" t="n">
        <v>0</v>
      </c>
      <c r="F312" s="15" t="n">
        <v>0</v>
      </c>
      <c r="G312" s="15" t="n">
        <v>0</v>
      </c>
      <c r="H312" s="15" t="n">
        <v>0</v>
      </c>
      <c r="I312" s="15" t="n">
        <v>0</v>
      </c>
      <c r="J312" s="15" t="n">
        <v>0</v>
      </c>
      <c r="K312" s="15" t="n">
        <f aca="false">E312+F312+G312+H312+I312+J312</f>
        <v>0</v>
      </c>
      <c r="W312" s="5"/>
      <c r="Z312" s="5"/>
      <c r="AC312" s="5"/>
      <c r="AF312" s="5"/>
      <c r="AI312" s="5"/>
      <c r="AL312" s="5"/>
    </row>
    <row r="313" customFormat="false" ht="63.75" hidden="false" customHeight="false" outlineLevel="0" collapsed="false">
      <c r="A313" s="11" t="s">
        <v>137</v>
      </c>
      <c r="B313" s="12" t="s">
        <v>138</v>
      </c>
      <c r="C313" s="13" t="s">
        <v>34</v>
      </c>
      <c r="D313" s="14" t="s">
        <v>14</v>
      </c>
      <c r="E313" s="15" t="n">
        <v>500</v>
      </c>
      <c r="F313" s="15" t="n">
        <v>500</v>
      </c>
      <c r="G313" s="15" t="n">
        <v>500</v>
      </c>
      <c r="H313" s="15" t="n">
        <v>500</v>
      </c>
      <c r="I313" s="15" t="n">
        <v>500</v>
      </c>
      <c r="J313" s="15" t="n">
        <v>500</v>
      </c>
      <c r="K313" s="15" t="n">
        <f aca="false">E313+F313+G313+H313+I313+J313</f>
        <v>3000</v>
      </c>
      <c r="M313" s="4" t="n">
        <f aca="false">M314-E313</f>
        <v>0</v>
      </c>
      <c r="N313" s="4" t="n">
        <f aca="false">N314-F313</f>
        <v>0</v>
      </c>
      <c r="O313" s="4" t="n">
        <f aca="false">O314-G313</f>
        <v>0</v>
      </c>
      <c r="P313" s="4" t="n">
        <f aca="false">P314-H313</f>
        <v>0</v>
      </c>
      <c r="Q313" s="4" t="n">
        <f aca="false">Q314-I313</f>
        <v>0</v>
      </c>
      <c r="R313" s="4" t="n">
        <f aca="false">R314-J313</f>
        <v>0</v>
      </c>
      <c r="S313" s="4" t="n">
        <f aca="false">S314-K313</f>
        <v>0</v>
      </c>
      <c r="W313" s="5"/>
      <c r="Z313" s="5"/>
      <c r="AC313" s="5"/>
      <c r="AF313" s="5"/>
      <c r="AI313" s="5"/>
      <c r="AL313" s="5"/>
    </row>
    <row r="314" customFormat="false" ht="25.5" hidden="false" customHeight="false" outlineLevel="0" collapsed="false">
      <c r="A314" s="21"/>
      <c r="B314" s="16"/>
      <c r="C314" s="17"/>
      <c r="D314" s="14" t="s">
        <v>28</v>
      </c>
      <c r="E314" s="15" t="n">
        <v>0</v>
      </c>
      <c r="F314" s="15" t="n">
        <v>0</v>
      </c>
      <c r="G314" s="15" t="n">
        <v>0</v>
      </c>
      <c r="H314" s="15" t="n">
        <v>0</v>
      </c>
      <c r="I314" s="15" t="n">
        <v>0</v>
      </c>
      <c r="J314" s="15" t="n">
        <v>0</v>
      </c>
      <c r="K314" s="15" t="n">
        <f aca="false">E314+F314+G314+H314+I314+J314</f>
        <v>0</v>
      </c>
      <c r="M314" s="4" t="n">
        <f aca="false">E314+E315+E316+E317</f>
        <v>500</v>
      </c>
      <c r="N314" s="4" t="n">
        <f aca="false">F314+F315+F316+F317</f>
        <v>500</v>
      </c>
      <c r="O314" s="4" t="n">
        <f aca="false">G314+G315+G316+G317</f>
        <v>500</v>
      </c>
      <c r="P314" s="4" t="n">
        <f aca="false">H314+H315+H316+H317</f>
        <v>500</v>
      </c>
      <c r="Q314" s="4" t="n">
        <f aca="false">I314+I315+I316+I317</f>
        <v>500</v>
      </c>
      <c r="R314" s="4" t="n">
        <f aca="false">J314+J315+J316+J317</f>
        <v>500</v>
      </c>
      <c r="S314" s="4" t="n">
        <f aca="false">K314+K315+K316+K317</f>
        <v>3000</v>
      </c>
      <c r="V314" s="1" t="n">
        <f aca="false">E313-M314</f>
        <v>0</v>
      </c>
      <c r="W314" s="5"/>
      <c r="Y314" s="1" t="n">
        <f aca="false">F313-N314</f>
        <v>0</v>
      </c>
      <c r="Z314" s="5"/>
      <c r="AB314" s="1" t="n">
        <f aca="false">G313-O314</f>
        <v>0</v>
      </c>
      <c r="AC314" s="5"/>
      <c r="AE314" s="1" t="n">
        <f aca="false">H313-P314</f>
        <v>0</v>
      </c>
      <c r="AF314" s="5"/>
      <c r="AH314" s="1" t="n">
        <f aca="false">I313-Q314</f>
        <v>0</v>
      </c>
      <c r="AI314" s="5"/>
      <c r="AK314" s="1" t="n">
        <f aca="false">J313-R314</f>
        <v>0</v>
      </c>
      <c r="AL314" s="5"/>
      <c r="AN314" s="1" t="n">
        <f aca="false">K313-S314</f>
        <v>0</v>
      </c>
    </row>
    <row r="315" customFormat="false" ht="25.5" hidden="false" customHeight="false" outlineLevel="0" collapsed="false">
      <c r="A315" s="21"/>
      <c r="B315" s="16"/>
      <c r="C315" s="17"/>
      <c r="D315" s="14" t="s">
        <v>29</v>
      </c>
      <c r="E315" s="15" t="n">
        <v>0</v>
      </c>
      <c r="F315" s="15" t="n">
        <v>0</v>
      </c>
      <c r="G315" s="15" t="n">
        <v>0</v>
      </c>
      <c r="H315" s="15" t="n">
        <v>0</v>
      </c>
      <c r="I315" s="15" t="n">
        <v>0</v>
      </c>
      <c r="J315" s="15" t="n">
        <v>0</v>
      </c>
      <c r="K315" s="15" t="n">
        <f aca="false">E315+F315+G315+H315+I315+J315</f>
        <v>0</v>
      </c>
      <c r="W315" s="5"/>
      <c r="Z315" s="5"/>
      <c r="AC315" s="5"/>
      <c r="AF315" s="5"/>
      <c r="AI315" s="5"/>
      <c r="AL315" s="5"/>
    </row>
    <row r="316" customFormat="false" ht="25.5" hidden="false" customHeight="false" outlineLevel="0" collapsed="false">
      <c r="A316" s="21"/>
      <c r="B316" s="16"/>
      <c r="C316" s="17"/>
      <c r="D316" s="14" t="s">
        <v>30</v>
      </c>
      <c r="E316" s="15" t="n">
        <v>500</v>
      </c>
      <c r="F316" s="15" t="n">
        <v>500</v>
      </c>
      <c r="G316" s="15" t="n">
        <v>500</v>
      </c>
      <c r="H316" s="15" t="n">
        <v>500</v>
      </c>
      <c r="I316" s="15" t="n">
        <v>500</v>
      </c>
      <c r="J316" s="15" t="n">
        <v>500</v>
      </c>
      <c r="K316" s="15" t="n">
        <f aca="false">E316+F316+G316+H316+I316+J316</f>
        <v>3000</v>
      </c>
      <c r="W316" s="5"/>
      <c r="Z316" s="5"/>
      <c r="AC316" s="5"/>
      <c r="AF316" s="5"/>
      <c r="AI316" s="5"/>
      <c r="AL316" s="5"/>
    </row>
    <row r="317" customFormat="false" ht="12.75" hidden="false" customHeight="false" outlineLevel="0" collapsed="false">
      <c r="A317" s="21"/>
      <c r="B317" s="16"/>
      <c r="C317" s="17"/>
      <c r="D317" s="14" t="s">
        <v>31</v>
      </c>
      <c r="E317" s="15" t="n">
        <v>0</v>
      </c>
      <c r="F317" s="15" t="n">
        <v>0</v>
      </c>
      <c r="G317" s="15" t="n">
        <v>0</v>
      </c>
      <c r="H317" s="15" t="n">
        <v>0</v>
      </c>
      <c r="I317" s="15" t="n">
        <v>0</v>
      </c>
      <c r="J317" s="15" t="n">
        <v>0</v>
      </c>
      <c r="K317" s="15" t="n">
        <f aca="false">E317+F317+G317+H317+I317+J317</f>
        <v>0</v>
      </c>
      <c r="W317" s="5"/>
      <c r="Z317" s="5"/>
      <c r="AC317" s="5"/>
      <c r="AF317" s="5"/>
      <c r="AI317" s="5"/>
      <c r="AL317" s="5"/>
    </row>
    <row r="318" customFormat="false" ht="63.75" hidden="false" customHeight="false" outlineLevel="0" collapsed="false">
      <c r="A318" s="11" t="s">
        <v>139</v>
      </c>
      <c r="B318" s="12" t="s">
        <v>66</v>
      </c>
      <c r="C318" s="13" t="s">
        <v>34</v>
      </c>
      <c r="D318" s="14" t="s">
        <v>14</v>
      </c>
      <c r="E318" s="15" t="n">
        <v>2980.01</v>
      </c>
      <c r="F318" s="15" t="n">
        <v>2980.01</v>
      </c>
      <c r="G318" s="15" t="n">
        <v>2980.01</v>
      </c>
      <c r="H318" s="15" t="n">
        <v>2980.01</v>
      </c>
      <c r="I318" s="15" t="n">
        <v>2980.01</v>
      </c>
      <c r="J318" s="15" t="n">
        <v>2980.01</v>
      </c>
      <c r="K318" s="15" t="n">
        <f aca="false">E318+F318+G318+H318+I318+J318</f>
        <v>17880.06</v>
      </c>
      <c r="M318" s="4" t="n">
        <f aca="false">M319-E318</f>
        <v>0</v>
      </c>
      <c r="N318" s="4" t="n">
        <f aca="false">N319-F318</f>
        <v>0</v>
      </c>
      <c r="O318" s="4" t="n">
        <f aca="false">O319-G318</f>
        <v>0</v>
      </c>
      <c r="P318" s="4" t="n">
        <f aca="false">P319-H318</f>
        <v>0</v>
      </c>
      <c r="Q318" s="4" t="n">
        <f aca="false">Q319-I318</f>
        <v>0</v>
      </c>
      <c r="R318" s="4" t="n">
        <f aca="false">R319-J318</f>
        <v>0</v>
      </c>
      <c r="S318" s="4" t="n">
        <f aca="false">S319-K318</f>
        <v>0</v>
      </c>
      <c r="W318" s="5"/>
      <c r="Z318" s="5"/>
      <c r="AC318" s="5"/>
      <c r="AF318" s="5"/>
      <c r="AI318" s="5"/>
      <c r="AL318" s="5"/>
    </row>
    <row r="319" customFormat="false" ht="25.5" hidden="false" customHeight="false" outlineLevel="0" collapsed="false">
      <c r="A319" s="21"/>
      <c r="B319" s="16"/>
      <c r="C319" s="17"/>
      <c r="D319" s="14" t="s">
        <v>28</v>
      </c>
      <c r="E319" s="15" t="n">
        <v>0</v>
      </c>
      <c r="F319" s="15" t="n">
        <v>0</v>
      </c>
      <c r="G319" s="15" t="n">
        <v>0</v>
      </c>
      <c r="H319" s="15" t="n">
        <v>0</v>
      </c>
      <c r="I319" s="15" t="n">
        <v>0</v>
      </c>
      <c r="J319" s="15" t="n">
        <v>0</v>
      </c>
      <c r="K319" s="15" t="n">
        <f aca="false">E319+F319+G319+H319+I319+J319</f>
        <v>0</v>
      </c>
      <c r="M319" s="4" t="n">
        <f aca="false">E319+E320+E321+E322</f>
        <v>2980.01</v>
      </c>
      <c r="N319" s="4" t="n">
        <f aca="false">F319+F320+F321+F322</f>
        <v>2980.01</v>
      </c>
      <c r="O319" s="4" t="n">
        <f aca="false">G319+G320+G321+G322</f>
        <v>2980.01</v>
      </c>
      <c r="P319" s="4" t="n">
        <f aca="false">H319+H320+H321+H322</f>
        <v>2980.01</v>
      </c>
      <c r="Q319" s="4" t="n">
        <f aca="false">I319+I320+I321+I322</f>
        <v>2980.01</v>
      </c>
      <c r="R319" s="4" t="n">
        <f aca="false">J319+J320+J321+J322</f>
        <v>2980.01</v>
      </c>
      <c r="S319" s="4" t="n">
        <f aca="false">K319+K320+K321+K322</f>
        <v>17880.06</v>
      </c>
      <c r="V319" s="1" t="n">
        <f aca="false">E318-M319</f>
        <v>0</v>
      </c>
      <c r="W319" s="5"/>
      <c r="Y319" s="1" t="n">
        <f aca="false">F318-N319</f>
        <v>0</v>
      </c>
      <c r="Z319" s="5"/>
      <c r="AB319" s="1" t="n">
        <f aca="false">G318-O319</f>
        <v>0</v>
      </c>
      <c r="AC319" s="5"/>
      <c r="AE319" s="1" t="n">
        <f aca="false">H318-P319</f>
        <v>0</v>
      </c>
      <c r="AF319" s="5"/>
      <c r="AH319" s="1" t="n">
        <f aca="false">I318-Q319</f>
        <v>0</v>
      </c>
      <c r="AI319" s="5"/>
      <c r="AK319" s="1" t="n">
        <f aca="false">J318-R319</f>
        <v>0</v>
      </c>
      <c r="AL319" s="5"/>
      <c r="AN319" s="1" t="n">
        <f aca="false">K318-S319</f>
        <v>0</v>
      </c>
    </row>
    <row r="320" customFormat="false" ht="25.5" hidden="false" customHeight="false" outlineLevel="0" collapsed="false">
      <c r="A320" s="21"/>
      <c r="B320" s="16"/>
      <c r="C320" s="17"/>
      <c r="D320" s="14" t="s">
        <v>29</v>
      </c>
      <c r="E320" s="15" t="n">
        <v>0</v>
      </c>
      <c r="F320" s="15" t="n">
        <v>0</v>
      </c>
      <c r="G320" s="15" t="n">
        <v>0</v>
      </c>
      <c r="H320" s="15" t="n">
        <v>0</v>
      </c>
      <c r="I320" s="15" t="n">
        <v>0</v>
      </c>
      <c r="J320" s="15" t="n">
        <v>0</v>
      </c>
      <c r="K320" s="15" t="n">
        <f aca="false">E320+F320+G320+H320+I320+J320</f>
        <v>0</v>
      </c>
      <c r="W320" s="5"/>
      <c r="Z320" s="5"/>
      <c r="AC320" s="5"/>
      <c r="AF320" s="5"/>
      <c r="AI320" s="5"/>
      <c r="AL320" s="5"/>
    </row>
    <row r="321" customFormat="false" ht="25.5" hidden="false" customHeight="false" outlineLevel="0" collapsed="false">
      <c r="A321" s="21"/>
      <c r="B321" s="16"/>
      <c r="C321" s="17"/>
      <c r="D321" s="14" t="s">
        <v>30</v>
      </c>
      <c r="E321" s="15" t="n">
        <v>2980.01</v>
      </c>
      <c r="F321" s="15" t="n">
        <v>2980.01</v>
      </c>
      <c r="G321" s="15" t="n">
        <v>2980.01</v>
      </c>
      <c r="H321" s="15" t="n">
        <v>2980.01</v>
      </c>
      <c r="I321" s="15" t="n">
        <v>2980.01</v>
      </c>
      <c r="J321" s="15" t="n">
        <v>2980.01</v>
      </c>
      <c r="K321" s="15" t="n">
        <f aca="false">E321+F321+G321+H321+I321+J321</f>
        <v>17880.06</v>
      </c>
      <c r="W321" s="5"/>
      <c r="Z321" s="5"/>
      <c r="AC321" s="5"/>
      <c r="AF321" s="5"/>
      <c r="AI321" s="5"/>
      <c r="AL321" s="5"/>
    </row>
    <row r="322" customFormat="false" ht="12.75" hidden="false" customHeight="false" outlineLevel="0" collapsed="false">
      <c r="A322" s="21"/>
      <c r="B322" s="16"/>
      <c r="C322" s="17"/>
      <c r="D322" s="14" t="s">
        <v>31</v>
      </c>
      <c r="E322" s="15" t="n">
        <v>0</v>
      </c>
      <c r="F322" s="15" t="n">
        <v>0</v>
      </c>
      <c r="G322" s="15" t="n">
        <v>0</v>
      </c>
      <c r="H322" s="15" t="n">
        <v>0</v>
      </c>
      <c r="I322" s="15" t="n">
        <v>0</v>
      </c>
      <c r="J322" s="15" t="n">
        <v>0</v>
      </c>
      <c r="K322" s="15" t="n">
        <f aca="false">E322+F322+G322+H322+I322+J322</f>
        <v>0</v>
      </c>
      <c r="W322" s="5"/>
      <c r="Z322" s="5"/>
      <c r="AC322" s="5"/>
      <c r="AF322" s="5"/>
      <c r="AI322" s="5"/>
      <c r="AL322" s="5"/>
    </row>
    <row r="323" customFormat="false" ht="76.5" hidden="false" customHeight="false" outlineLevel="0" collapsed="false">
      <c r="A323" s="11" t="s">
        <v>140</v>
      </c>
      <c r="B323" s="12" t="s">
        <v>141</v>
      </c>
      <c r="C323" s="13" t="s">
        <v>34</v>
      </c>
      <c r="D323" s="14" t="s">
        <v>14</v>
      </c>
      <c r="E323" s="15" t="n">
        <v>4226.38</v>
      </c>
      <c r="F323" s="15" t="n">
        <v>5670.19</v>
      </c>
      <c r="G323" s="15" t="n">
        <v>5670.19</v>
      </c>
      <c r="H323" s="15" t="n">
        <v>5670.19</v>
      </c>
      <c r="I323" s="15" t="n">
        <v>5670.19</v>
      </c>
      <c r="J323" s="15" t="n">
        <v>5670.19</v>
      </c>
      <c r="K323" s="15" t="n">
        <f aca="false">E323+F323+G323+H323+I323+J323</f>
        <v>32577.33</v>
      </c>
      <c r="M323" s="4" t="n">
        <f aca="false">M324-E323</f>
        <v>0</v>
      </c>
      <c r="N323" s="4" t="n">
        <f aca="false">N324-F323</f>
        <v>0</v>
      </c>
      <c r="O323" s="4" t="n">
        <f aca="false">O324-G323</f>
        <v>0</v>
      </c>
      <c r="P323" s="4" t="n">
        <f aca="false">P324-H323</f>
        <v>0</v>
      </c>
      <c r="Q323" s="4" t="n">
        <f aca="false">Q324-I323</f>
        <v>0</v>
      </c>
      <c r="R323" s="4" t="n">
        <f aca="false">R324-J323</f>
        <v>0</v>
      </c>
      <c r="S323" s="4" t="n">
        <f aca="false">S324-K323</f>
        <v>0</v>
      </c>
      <c r="W323" s="5"/>
      <c r="Z323" s="5"/>
      <c r="AC323" s="5"/>
      <c r="AF323" s="5"/>
      <c r="AI323" s="5"/>
      <c r="AL323" s="5"/>
    </row>
    <row r="324" customFormat="false" ht="25.5" hidden="false" customHeight="false" outlineLevel="0" collapsed="false">
      <c r="A324" s="21"/>
      <c r="B324" s="16"/>
      <c r="C324" s="17"/>
      <c r="D324" s="14" t="s">
        <v>28</v>
      </c>
      <c r="E324" s="15" t="n">
        <v>0</v>
      </c>
      <c r="F324" s="15" t="n">
        <v>0</v>
      </c>
      <c r="G324" s="15" t="n">
        <v>0</v>
      </c>
      <c r="H324" s="15" t="n">
        <v>0</v>
      </c>
      <c r="I324" s="15" t="n">
        <v>0</v>
      </c>
      <c r="J324" s="15" t="n">
        <v>0</v>
      </c>
      <c r="K324" s="15" t="n">
        <f aca="false">E324+F324+G324+H324+I324+J324</f>
        <v>0</v>
      </c>
      <c r="M324" s="4" t="n">
        <f aca="false">E324+E325+E326+E327</f>
        <v>4226.38</v>
      </c>
      <c r="N324" s="4" t="n">
        <f aca="false">F324+F325+F326+F327</f>
        <v>5670.19</v>
      </c>
      <c r="O324" s="4" t="n">
        <f aca="false">G324+G325+G326+G327</f>
        <v>5670.19</v>
      </c>
      <c r="P324" s="4" t="n">
        <f aca="false">H324+H325+H326+H327</f>
        <v>5670.19</v>
      </c>
      <c r="Q324" s="4" t="n">
        <f aca="false">I324+I325+I326+I327</f>
        <v>5670.19</v>
      </c>
      <c r="R324" s="4" t="n">
        <f aca="false">J324+J325+J326+J327</f>
        <v>5670.19</v>
      </c>
      <c r="S324" s="4" t="n">
        <f aca="false">K324+K325+K326+K327</f>
        <v>32577.33</v>
      </c>
      <c r="V324" s="1" t="n">
        <f aca="false">E323-M324</f>
        <v>0</v>
      </c>
      <c r="W324" s="5"/>
      <c r="Y324" s="1" t="n">
        <f aca="false">F323-N324</f>
        <v>0</v>
      </c>
      <c r="Z324" s="5"/>
      <c r="AB324" s="1" t="n">
        <f aca="false">G323-O324</f>
        <v>0</v>
      </c>
      <c r="AC324" s="5"/>
      <c r="AE324" s="1" t="n">
        <f aca="false">H323-P324</f>
        <v>0</v>
      </c>
      <c r="AF324" s="5"/>
      <c r="AH324" s="1" t="n">
        <f aca="false">I323-Q324</f>
        <v>0</v>
      </c>
      <c r="AI324" s="5"/>
      <c r="AK324" s="1" t="n">
        <f aca="false">J323-R324</f>
        <v>0</v>
      </c>
      <c r="AL324" s="5"/>
      <c r="AN324" s="1" t="n">
        <f aca="false">K323-S324</f>
        <v>0</v>
      </c>
    </row>
    <row r="325" customFormat="false" ht="25.5" hidden="false" customHeight="false" outlineLevel="0" collapsed="false">
      <c r="A325" s="21"/>
      <c r="B325" s="16"/>
      <c r="C325" s="17"/>
      <c r="D325" s="14" t="s">
        <v>29</v>
      </c>
      <c r="E325" s="15" t="n">
        <v>0</v>
      </c>
      <c r="F325" s="15" t="n">
        <v>0</v>
      </c>
      <c r="G325" s="15" t="n">
        <v>0</v>
      </c>
      <c r="H325" s="15" t="n">
        <v>0</v>
      </c>
      <c r="I325" s="15" t="n">
        <v>0</v>
      </c>
      <c r="J325" s="15" t="n">
        <v>0</v>
      </c>
      <c r="K325" s="15" t="n">
        <f aca="false">E325+F325+G325+H325+I325+J325</f>
        <v>0</v>
      </c>
      <c r="W325" s="5"/>
      <c r="Z325" s="5"/>
      <c r="AC325" s="5"/>
      <c r="AF325" s="5"/>
      <c r="AI325" s="5"/>
      <c r="AL325" s="5"/>
    </row>
    <row r="326" customFormat="false" ht="25.5" hidden="false" customHeight="false" outlineLevel="0" collapsed="false">
      <c r="A326" s="21"/>
      <c r="B326" s="16"/>
      <c r="C326" s="17"/>
      <c r="D326" s="14" t="s">
        <v>30</v>
      </c>
      <c r="E326" s="15" t="n">
        <v>4226.38</v>
      </c>
      <c r="F326" s="15" t="n">
        <v>5670.19</v>
      </c>
      <c r="G326" s="15" t="n">
        <v>5670.19</v>
      </c>
      <c r="H326" s="15" t="n">
        <v>5670.19</v>
      </c>
      <c r="I326" s="15" t="n">
        <v>5670.19</v>
      </c>
      <c r="J326" s="15" t="n">
        <v>5670.19</v>
      </c>
      <c r="K326" s="15" t="n">
        <f aca="false">E326+F326+G326+H326+I326+J326</f>
        <v>32577.33</v>
      </c>
      <c r="W326" s="5"/>
      <c r="Z326" s="5"/>
      <c r="AC326" s="5"/>
      <c r="AF326" s="5"/>
      <c r="AI326" s="5"/>
      <c r="AL326" s="5"/>
    </row>
    <row r="327" customFormat="false" ht="12.75" hidden="false" customHeight="false" outlineLevel="0" collapsed="false">
      <c r="A327" s="21"/>
      <c r="B327" s="16"/>
      <c r="C327" s="17"/>
      <c r="D327" s="14" t="s">
        <v>31</v>
      </c>
      <c r="E327" s="15" t="n">
        <v>0</v>
      </c>
      <c r="F327" s="15" t="n">
        <v>0</v>
      </c>
      <c r="G327" s="15" t="n">
        <v>0</v>
      </c>
      <c r="H327" s="15" t="n">
        <v>0</v>
      </c>
      <c r="I327" s="15" t="n">
        <v>0</v>
      </c>
      <c r="J327" s="15" t="n">
        <v>0</v>
      </c>
      <c r="K327" s="15" t="n">
        <f aca="false">E327+F327+G327+H327+I327+J327</f>
        <v>0</v>
      </c>
      <c r="W327" s="5"/>
      <c r="Z327" s="5"/>
      <c r="AC327" s="5"/>
      <c r="AF327" s="5"/>
      <c r="AI327" s="5"/>
      <c r="AL327" s="5"/>
    </row>
    <row r="328" customFormat="false" ht="178.5" hidden="false" customHeight="false" outlineLevel="0" collapsed="false">
      <c r="A328" s="11" t="s">
        <v>142</v>
      </c>
      <c r="B328" s="12" t="s">
        <v>143</v>
      </c>
      <c r="C328" s="13" t="s">
        <v>34</v>
      </c>
      <c r="D328" s="14" t="s">
        <v>14</v>
      </c>
      <c r="E328" s="15" t="n">
        <v>1615.58</v>
      </c>
      <c r="F328" s="15" t="n">
        <v>1650</v>
      </c>
      <c r="G328" s="15" t="n">
        <v>1650</v>
      </c>
      <c r="H328" s="15" t="n">
        <v>1650</v>
      </c>
      <c r="I328" s="15" t="n">
        <v>1650</v>
      </c>
      <c r="J328" s="15" t="n">
        <v>1650</v>
      </c>
      <c r="K328" s="15" t="n">
        <f aca="false">E328+F328+G328+H328+I328+J328</f>
        <v>9865.58</v>
      </c>
      <c r="M328" s="4" t="n">
        <f aca="false">M329-E328</f>
        <v>0</v>
      </c>
      <c r="N328" s="4" t="n">
        <f aca="false">N329-F328</f>
        <v>0</v>
      </c>
      <c r="O328" s="4" t="n">
        <f aca="false">O329-G328</f>
        <v>0</v>
      </c>
      <c r="P328" s="4" t="n">
        <f aca="false">P329-H328</f>
        <v>0</v>
      </c>
      <c r="Q328" s="4" t="n">
        <f aca="false">Q329-I328</f>
        <v>0</v>
      </c>
      <c r="R328" s="4" t="n">
        <f aca="false">R329-J328</f>
        <v>0</v>
      </c>
      <c r="S328" s="4" t="n">
        <f aca="false">S329-K328</f>
        <v>0</v>
      </c>
      <c r="W328" s="5"/>
      <c r="Z328" s="5"/>
      <c r="AC328" s="5"/>
      <c r="AF328" s="5"/>
      <c r="AI328" s="5"/>
      <c r="AL328" s="5"/>
    </row>
    <row r="329" customFormat="false" ht="25.5" hidden="false" customHeight="false" outlineLevel="0" collapsed="false">
      <c r="A329" s="21"/>
      <c r="B329" s="16"/>
      <c r="C329" s="17"/>
      <c r="D329" s="14" t="s">
        <v>28</v>
      </c>
      <c r="E329" s="15" t="n">
        <v>0</v>
      </c>
      <c r="F329" s="15" t="n">
        <v>0</v>
      </c>
      <c r="G329" s="15" t="n">
        <v>0</v>
      </c>
      <c r="H329" s="15" t="n">
        <v>0</v>
      </c>
      <c r="I329" s="15" t="n">
        <v>0</v>
      </c>
      <c r="J329" s="15" t="n">
        <v>0</v>
      </c>
      <c r="K329" s="15" t="n">
        <f aca="false">E329+F329+G329+H329+I329+J329</f>
        <v>0</v>
      </c>
      <c r="M329" s="4" t="n">
        <f aca="false">E329+E330+E331+E332</f>
        <v>1615.58</v>
      </c>
      <c r="N329" s="4" t="n">
        <f aca="false">F329+F330+F331+F332</f>
        <v>1650</v>
      </c>
      <c r="O329" s="4" t="n">
        <f aca="false">G329+G330+G331+G332</f>
        <v>1650</v>
      </c>
      <c r="P329" s="4" t="n">
        <f aca="false">H329+H330+H331+H332</f>
        <v>1650</v>
      </c>
      <c r="Q329" s="4" t="n">
        <f aca="false">I329+I330+I331+I332</f>
        <v>1650</v>
      </c>
      <c r="R329" s="4" t="n">
        <f aca="false">J329+J330+J331+J332</f>
        <v>1650</v>
      </c>
      <c r="S329" s="4" t="n">
        <f aca="false">K329+K330+K331+K332</f>
        <v>9865.58</v>
      </c>
      <c r="V329" s="1" t="n">
        <f aca="false">E328-M329</f>
        <v>0</v>
      </c>
      <c r="W329" s="5"/>
      <c r="Y329" s="1" t="n">
        <f aca="false">F328-N329</f>
        <v>0</v>
      </c>
      <c r="Z329" s="5"/>
      <c r="AB329" s="1" t="n">
        <f aca="false">G328-O329</f>
        <v>0</v>
      </c>
      <c r="AC329" s="5"/>
      <c r="AE329" s="1" t="n">
        <f aca="false">H328-P329</f>
        <v>0</v>
      </c>
      <c r="AF329" s="5"/>
      <c r="AH329" s="1" t="n">
        <f aca="false">I328-Q329</f>
        <v>0</v>
      </c>
      <c r="AI329" s="5"/>
      <c r="AK329" s="1" t="n">
        <f aca="false">J328-R329</f>
        <v>0</v>
      </c>
      <c r="AL329" s="5"/>
      <c r="AN329" s="1" t="n">
        <f aca="false">K328-S329</f>
        <v>0</v>
      </c>
    </row>
    <row r="330" customFormat="false" ht="25.5" hidden="false" customHeight="false" outlineLevel="0" collapsed="false">
      <c r="A330" s="21"/>
      <c r="B330" s="16"/>
      <c r="C330" s="17"/>
      <c r="D330" s="14" t="s">
        <v>29</v>
      </c>
      <c r="E330" s="15" t="n">
        <v>0</v>
      </c>
      <c r="F330" s="15" t="n">
        <v>0</v>
      </c>
      <c r="G330" s="15" t="n">
        <v>0</v>
      </c>
      <c r="H330" s="15" t="n">
        <v>0</v>
      </c>
      <c r="I330" s="15" t="n">
        <v>0</v>
      </c>
      <c r="J330" s="15" t="n">
        <v>0</v>
      </c>
      <c r="K330" s="15" t="n">
        <f aca="false">E330+F330+G330+H330+I330+J330</f>
        <v>0</v>
      </c>
      <c r="W330" s="5"/>
      <c r="Z330" s="5"/>
      <c r="AC330" s="5"/>
      <c r="AF330" s="5"/>
      <c r="AI330" s="5"/>
      <c r="AL330" s="5"/>
    </row>
    <row r="331" customFormat="false" ht="25.5" hidden="false" customHeight="false" outlineLevel="0" collapsed="false">
      <c r="A331" s="21"/>
      <c r="B331" s="16"/>
      <c r="C331" s="17"/>
      <c r="D331" s="14" t="s">
        <v>30</v>
      </c>
      <c r="E331" s="15" t="n">
        <v>1615.58</v>
      </c>
      <c r="F331" s="15" t="n">
        <v>1650</v>
      </c>
      <c r="G331" s="15" t="n">
        <v>1650</v>
      </c>
      <c r="H331" s="15" t="n">
        <v>1650</v>
      </c>
      <c r="I331" s="15" t="n">
        <v>1650</v>
      </c>
      <c r="J331" s="15" t="n">
        <v>1650</v>
      </c>
      <c r="K331" s="15" t="n">
        <f aca="false">E331+F331+G331+H331+I331+J331</f>
        <v>9865.58</v>
      </c>
      <c r="W331" s="5"/>
      <c r="Z331" s="5"/>
      <c r="AC331" s="5"/>
      <c r="AF331" s="5"/>
      <c r="AI331" s="5"/>
      <c r="AL331" s="5"/>
    </row>
    <row r="332" customFormat="false" ht="12.75" hidden="false" customHeight="false" outlineLevel="0" collapsed="false">
      <c r="A332" s="21"/>
      <c r="B332" s="16"/>
      <c r="C332" s="17"/>
      <c r="D332" s="14" t="s">
        <v>31</v>
      </c>
      <c r="E332" s="15" t="n">
        <v>0</v>
      </c>
      <c r="F332" s="15" t="n">
        <v>0</v>
      </c>
      <c r="G332" s="15" t="n">
        <v>0</v>
      </c>
      <c r="H332" s="15" t="n">
        <v>0</v>
      </c>
      <c r="I332" s="15" t="n">
        <v>0</v>
      </c>
      <c r="J332" s="15" t="n">
        <v>0</v>
      </c>
      <c r="K332" s="15" t="n">
        <f aca="false">E332+F332+G332+H332+I332+J332</f>
        <v>0</v>
      </c>
      <c r="W332" s="5"/>
      <c r="Z332" s="5"/>
      <c r="AC332" s="5"/>
      <c r="AF332" s="5"/>
      <c r="AI332" s="5"/>
      <c r="AL332" s="5"/>
    </row>
    <row r="333" customFormat="false" ht="63.75" hidden="false" customHeight="false" outlineLevel="0" collapsed="false">
      <c r="A333" s="11" t="s">
        <v>144</v>
      </c>
      <c r="B333" s="12" t="s">
        <v>145</v>
      </c>
      <c r="C333" s="13" t="s">
        <v>34</v>
      </c>
      <c r="D333" s="14" t="s">
        <v>14</v>
      </c>
      <c r="E333" s="15" t="n">
        <v>193.83</v>
      </c>
      <c r="F333" s="15" t="n">
        <v>238</v>
      </c>
      <c r="G333" s="15" t="n">
        <v>238</v>
      </c>
      <c r="H333" s="15" t="n">
        <v>0</v>
      </c>
      <c r="I333" s="15" t="n">
        <v>0</v>
      </c>
      <c r="J333" s="15" t="n">
        <v>0</v>
      </c>
      <c r="K333" s="15" t="n">
        <f aca="false">E333+F333+G333+H333+I333+J333</f>
        <v>669.83</v>
      </c>
      <c r="M333" s="4" t="n">
        <f aca="false">M334-E333</f>
        <v>0</v>
      </c>
      <c r="N333" s="4" t="n">
        <f aca="false">N334-F333</f>
        <v>0</v>
      </c>
      <c r="O333" s="4" t="n">
        <f aca="false">O334-G333</f>
        <v>0</v>
      </c>
      <c r="P333" s="4" t="n">
        <f aca="false">P334-H333</f>
        <v>0</v>
      </c>
      <c r="Q333" s="4" t="n">
        <f aca="false">Q334-I333</f>
        <v>0</v>
      </c>
      <c r="R333" s="4" t="n">
        <f aca="false">R334-J333</f>
        <v>0</v>
      </c>
      <c r="S333" s="4" t="n">
        <f aca="false">S334-K333</f>
        <v>0</v>
      </c>
      <c r="W333" s="5"/>
      <c r="Z333" s="5"/>
      <c r="AC333" s="5"/>
      <c r="AF333" s="5"/>
      <c r="AI333" s="5"/>
      <c r="AL333" s="5"/>
    </row>
    <row r="334" customFormat="false" ht="25.5" hidden="false" customHeight="false" outlineLevel="0" collapsed="false">
      <c r="A334" s="21"/>
      <c r="B334" s="16"/>
      <c r="C334" s="17"/>
      <c r="D334" s="14" t="s">
        <v>28</v>
      </c>
      <c r="E334" s="15" t="n">
        <v>0</v>
      </c>
      <c r="F334" s="15" t="n">
        <v>0</v>
      </c>
      <c r="G334" s="15" t="n">
        <v>0</v>
      </c>
      <c r="H334" s="15" t="n">
        <v>0</v>
      </c>
      <c r="I334" s="15" t="n">
        <v>0</v>
      </c>
      <c r="J334" s="15" t="n">
        <v>0</v>
      </c>
      <c r="K334" s="15" t="n">
        <f aca="false">E334+F334+G334+H334+I334+J334</f>
        <v>0</v>
      </c>
      <c r="M334" s="4" t="n">
        <f aca="false">E334+E335+E336+E337</f>
        <v>193.83</v>
      </c>
      <c r="N334" s="4" t="n">
        <f aca="false">F334+F335+F336+F337</f>
        <v>238</v>
      </c>
      <c r="O334" s="4" t="n">
        <f aca="false">G334+G335+G336+G337</f>
        <v>238</v>
      </c>
      <c r="P334" s="4" t="n">
        <f aca="false">H334+H335+H336+H337</f>
        <v>0</v>
      </c>
      <c r="Q334" s="4" t="n">
        <f aca="false">I334+I335+I336+I337</f>
        <v>0</v>
      </c>
      <c r="R334" s="4" t="n">
        <f aca="false">J334+J335+J336+J337</f>
        <v>0</v>
      </c>
      <c r="S334" s="4" t="n">
        <f aca="false">K334+K335+K336+K337</f>
        <v>669.83</v>
      </c>
      <c r="V334" s="1" t="n">
        <f aca="false">E333-M334</f>
        <v>0</v>
      </c>
      <c r="W334" s="5"/>
      <c r="Y334" s="1" t="n">
        <f aca="false">F333-N334</f>
        <v>0</v>
      </c>
      <c r="Z334" s="5"/>
      <c r="AB334" s="1" t="n">
        <f aca="false">G333-O334</f>
        <v>0</v>
      </c>
      <c r="AC334" s="5"/>
      <c r="AE334" s="1" t="n">
        <f aca="false">H333-P334</f>
        <v>0</v>
      </c>
      <c r="AF334" s="5"/>
      <c r="AH334" s="1" t="n">
        <f aca="false">I333-Q334</f>
        <v>0</v>
      </c>
      <c r="AI334" s="5"/>
      <c r="AK334" s="1" t="n">
        <f aca="false">J333-R334</f>
        <v>0</v>
      </c>
      <c r="AL334" s="5"/>
      <c r="AN334" s="1" t="n">
        <f aca="false">K333-S334</f>
        <v>0</v>
      </c>
    </row>
    <row r="335" customFormat="false" ht="25.5" hidden="false" customHeight="false" outlineLevel="0" collapsed="false">
      <c r="A335" s="21"/>
      <c r="B335" s="16"/>
      <c r="C335" s="17"/>
      <c r="D335" s="14" t="s">
        <v>29</v>
      </c>
      <c r="E335" s="15" t="n">
        <v>0</v>
      </c>
      <c r="F335" s="15" t="n">
        <v>0</v>
      </c>
      <c r="G335" s="15" t="n">
        <v>0</v>
      </c>
      <c r="H335" s="15" t="n">
        <v>0</v>
      </c>
      <c r="I335" s="15" t="n">
        <v>0</v>
      </c>
      <c r="J335" s="15" t="n">
        <v>0</v>
      </c>
      <c r="K335" s="15" t="n">
        <f aca="false">E335+F335+G335+H335+I335+J335</f>
        <v>0</v>
      </c>
      <c r="W335" s="5"/>
      <c r="Z335" s="5"/>
      <c r="AC335" s="5"/>
      <c r="AF335" s="5"/>
      <c r="AI335" s="5"/>
      <c r="AL335" s="5"/>
    </row>
    <row r="336" customFormat="false" ht="25.5" hidden="false" customHeight="false" outlineLevel="0" collapsed="false">
      <c r="A336" s="21"/>
      <c r="B336" s="16"/>
      <c r="C336" s="17"/>
      <c r="D336" s="14" t="s">
        <v>30</v>
      </c>
      <c r="E336" s="15" t="n">
        <v>193.83</v>
      </c>
      <c r="F336" s="15" t="n">
        <v>238</v>
      </c>
      <c r="G336" s="15" t="n">
        <v>238</v>
      </c>
      <c r="H336" s="15" t="n">
        <v>0</v>
      </c>
      <c r="I336" s="15" t="n">
        <v>0</v>
      </c>
      <c r="J336" s="15" t="n">
        <v>0</v>
      </c>
      <c r="K336" s="15" t="n">
        <f aca="false">E336+F336+G336+H336+I336+J336</f>
        <v>669.83</v>
      </c>
      <c r="W336" s="5"/>
      <c r="Z336" s="5"/>
      <c r="AC336" s="5"/>
      <c r="AF336" s="5"/>
      <c r="AI336" s="5"/>
      <c r="AL336" s="5"/>
    </row>
    <row r="337" customFormat="false" ht="12.75" hidden="false" customHeight="false" outlineLevel="0" collapsed="false">
      <c r="A337" s="21"/>
      <c r="B337" s="16"/>
      <c r="C337" s="17"/>
      <c r="D337" s="14" t="s">
        <v>31</v>
      </c>
      <c r="E337" s="15" t="n">
        <v>0</v>
      </c>
      <c r="F337" s="15" t="n">
        <v>0</v>
      </c>
      <c r="G337" s="15" t="n">
        <v>0</v>
      </c>
      <c r="H337" s="15" t="n">
        <v>0</v>
      </c>
      <c r="I337" s="15" t="n">
        <v>0</v>
      </c>
      <c r="J337" s="15" t="n">
        <v>0</v>
      </c>
      <c r="K337" s="15" t="n">
        <f aca="false">E337+F337+G337+H337+I337+J337</f>
        <v>0</v>
      </c>
      <c r="W337" s="5"/>
      <c r="Z337" s="5"/>
      <c r="AC337" s="5"/>
      <c r="AF337" s="5"/>
      <c r="AI337" s="5"/>
      <c r="AL337" s="5"/>
    </row>
    <row r="338" customFormat="false" ht="63.75" hidden="false" customHeight="false" outlineLevel="0" collapsed="false">
      <c r="A338" s="11" t="s">
        <v>146</v>
      </c>
      <c r="B338" s="12" t="s">
        <v>70</v>
      </c>
      <c r="C338" s="13" t="s">
        <v>34</v>
      </c>
      <c r="D338" s="14" t="s">
        <v>14</v>
      </c>
      <c r="E338" s="15" t="n">
        <v>562.71</v>
      </c>
      <c r="F338" s="15" t="n">
        <v>0</v>
      </c>
      <c r="G338" s="15" t="n">
        <v>0</v>
      </c>
      <c r="H338" s="15" t="n">
        <v>0</v>
      </c>
      <c r="I338" s="15" t="n">
        <v>0</v>
      </c>
      <c r="J338" s="15" t="n">
        <v>0</v>
      </c>
      <c r="K338" s="15" t="n">
        <f aca="false">E338+F338+G338+H338+I338+J338</f>
        <v>562.71</v>
      </c>
      <c r="M338" s="4" t="n">
        <f aca="false">M339-E338</f>
        <v>0</v>
      </c>
      <c r="N338" s="4" t="n">
        <f aca="false">N339-F338</f>
        <v>0</v>
      </c>
      <c r="O338" s="4" t="n">
        <f aca="false">O339-G338</f>
        <v>0</v>
      </c>
      <c r="P338" s="4" t="n">
        <f aca="false">P339-H338</f>
        <v>0</v>
      </c>
      <c r="Q338" s="4" t="n">
        <f aca="false">Q339-I338</f>
        <v>0</v>
      </c>
      <c r="R338" s="4" t="n">
        <f aca="false">R339-J338</f>
        <v>0</v>
      </c>
      <c r="S338" s="4" t="n">
        <f aca="false">S339-K338</f>
        <v>0</v>
      </c>
      <c r="W338" s="5"/>
      <c r="Z338" s="5"/>
      <c r="AC338" s="5"/>
      <c r="AF338" s="5"/>
      <c r="AI338" s="5"/>
      <c r="AL338" s="5"/>
    </row>
    <row r="339" customFormat="false" ht="25.5" hidden="false" customHeight="false" outlineLevel="0" collapsed="false">
      <c r="A339" s="21"/>
      <c r="B339" s="16"/>
      <c r="C339" s="17"/>
      <c r="D339" s="14" t="s">
        <v>28</v>
      </c>
      <c r="E339" s="15" t="n">
        <v>0</v>
      </c>
      <c r="F339" s="15" t="n">
        <v>0</v>
      </c>
      <c r="G339" s="15" t="n">
        <v>0</v>
      </c>
      <c r="H339" s="15" t="n">
        <v>0</v>
      </c>
      <c r="I339" s="15" t="n">
        <v>0</v>
      </c>
      <c r="J339" s="15" t="n">
        <v>0</v>
      </c>
      <c r="K339" s="15" t="n">
        <f aca="false">E339+F339+G339+H339+I339+J339</f>
        <v>0</v>
      </c>
      <c r="M339" s="4" t="n">
        <f aca="false">E339+E340+E341+E342</f>
        <v>562.71</v>
      </c>
      <c r="N339" s="4" t="n">
        <f aca="false">F339+F340+F341+F342</f>
        <v>0</v>
      </c>
      <c r="O339" s="4" t="n">
        <f aca="false">G339+G340+G341+G342</f>
        <v>0</v>
      </c>
      <c r="P339" s="4" t="n">
        <f aca="false">H339+H340+H341+H342</f>
        <v>0</v>
      </c>
      <c r="Q339" s="4" t="n">
        <f aca="false">I339+I340+I341+I342</f>
        <v>0</v>
      </c>
      <c r="R339" s="4" t="n">
        <f aca="false">J339+J340+J341+J342</f>
        <v>0</v>
      </c>
      <c r="S339" s="4" t="n">
        <f aca="false">K339+K340+K341+K342</f>
        <v>562.71</v>
      </c>
      <c r="V339" s="1" t="n">
        <f aca="false">E338-M339</f>
        <v>0</v>
      </c>
      <c r="W339" s="5"/>
      <c r="Y339" s="1" t="n">
        <f aca="false">F338-N339</f>
        <v>0</v>
      </c>
      <c r="Z339" s="5"/>
      <c r="AB339" s="1" t="n">
        <f aca="false">G338-O339</f>
        <v>0</v>
      </c>
      <c r="AC339" s="5"/>
      <c r="AE339" s="1" t="n">
        <f aca="false">H338-P339</f>
        <v>0</v>
      </c>
      <c r="AF339" s="5"/>
      <c r="AH339" s="1" t="n">
        <f aca="false">I338-Q339</f>
        <v>0</v>
      </c>
      <c r="AI339" s="5"/>
      <c r="AK339" s="1" t="n">
        <f aca="false">J338-R339</f>
        <v>0</v>
      </c>
      <c r="AL339" s="5"/>
      <c r="AN339" s="1" t="n">
        <f aca="false">K338-S339</f>
        <v>0</v>
      </c>
    </row>
    <row r="340" customFormat="false" ht="25.5" hidden="false" customHeight="false" outlineLevel="0" collapsed="false">
      <c r="A340" s="21"/>
      <c r="B340" s="16"/>
      <c r="C340" s="17"/>
      <c r="D340" s="14" t="s">
        <v>29</v>
      </c>
      <c r="E340" s="15" t="n">
        <v>0</v>
      </c>
      <c r="F340" s="15" t="n">
        <v>0</v>
      </c>
      <c r="G340" s="15" t="n">
        <v>0</v>
      </c>
      <c r="H340" s="15" t="n">
        <v>0</v>
      </c>
      <c r="I340" s="15" t="n">
        <v>0</v>
      </c>
      <c r="J340" s="15" t="n">
        <v>0</v>
      </c>
      <c r="K340" s="15" t="n">
        <f aca="false">E340+F340+G340+H340+I340+J340</f>
        <v>0</v>
      </c>
      <c r="W340" s="5"/>
      <c r="Z340" s="5"/>
      <c r="AC340" s="5"/>
      <c r="AF340" s="5"/>
      <c r="AI340" s="5"/>
      <c r="AL340" s="5"/>
    </row>
    <row r="341" customFormat="false" ht="25.5" hidden="false" customHeight="false" outlineLevel="0" collapsed="false">
      <c r="A341" s="21"/>
      <c r="B341" s="16"/>
      <c r="C341" s="17"/>
      <c r="D341" s="14" t="s">
        <v>30</v>
      </c>
      <c r="E341" s="15" t="n">
        <v>562.71</v>
      </c>
      <c r="F341" s="15" t="n">
        <v>0</v>
      </c>
      <c r="G341" s="15" t="n">
        <v>0</v>
      </c>
      <c r="H341" s="15" t="n">
        <v>0</v>
      </c>
      <c r="I341" s="15" t="n">
        <v>0</v>
      </c>
      <c r="J341" s="15" t="n">
        <v>0</v>
      </c>
      <c r="K341" s="15" t="n">
        <f aca="false">E341+F341+G341+H341+I341+J341</f>
        <v>562.71</v>
      </c>
      <c r="W341" s="5"/>
      <c r="Z341" s="5"/>
      <c r="AC341" s="5"/>
      <c r="AF341" s="5"/>
      <c r="AI341" s="5"/>
      <c r="AL341" s="5"/>
    </row>
    <row r="342" customFormat="false" ht="12.75" hidden="false" customHeight="false" outlineLevel="0" collapsed="false">
      <c r="A342" s="21"/>
      <c r="B342" s="16"/>
      <c r="C342" s="17"/>
      <c r="D342" s="14" t="s">
        <v>31</v>
      </c>
      <c r="E342" s="15" t="n">
        <v>0</v>
      </c>
      <c r="F342" s="15" t="n">
        <v>0</v>
      </c>
      <c r="G342" s="15" t="n">
        <v>0</v>
      </c>
      <c r="H342" s="15" t="n">
        <v>0</v>
      </c>
      <c r="I342" s="15" t="n">
        <v>0</v>
      </c>
      <c r="J342" s="15" t="n">
        <v>0</v>
      </c>
      <c r="K342" s="15" t="n">
        <f aca="false">E342+F342+G342+H342+I342+J342</f>
        <v>0</v>
      </c>
      <c r="W342" s="5"/>
      <c r="Z342" s="5"/>
      <c r="AC342" s="5"/>
      <c r="AF342" s="5"/>
      <c r="AI342" s="5"/>
      <c r="AL342" s="5"/>
    </row>
    <row r="343" customFormat="false" ht="63.75" hidden="false" customHeight="false" outlineLevel="0" collapsed="false">
      <c r="A343" s="11" t="s">
        <v>147</v>
      </c>
      <c r="B343" s="12" t="s">
        <v>148</v>
      </c>
      <c r="C343" s="13" t="s">
        <v>34</v>
      </c>
      <c r="D343" s="14" t="s">
        <v>14</v>
      </c>
      <c r="E343" s="15" t="n">
        <v>0</v>
      </c>
      <c r="F343" s="15" t="n">
        <v>0</v>
      </c>
      <c r="G343" s="15" t="n">
        <v>0</v>
      </c>
      <c r="H343" s="15" t="n">
        <v>0</v>
      </c>
      <c r="I343" s="15" t="n">
        <v>0</v>
      </c>
      <c r="J343" s="15" t="n">
        <v>0</v>
      </c>
      <c r="K343" s="15" t="n">
        <v>0</v>
      </c>
      <c r="L343" s="22"/>
      <c r="M343" s="4" t="n">
        <f aca="false">M344-E343</f>
        <v>0</v>
      </c>
      <c r="N343" s="4" t="n">
        <f aca="false">N344-F343</f>
        <v>0</v>
      </c>
      <c r="O343" s="4" t="n">
        <f aca="false">O344-G343</f>
        <v>0</v>
      </c>
      <c r="P343" s="4" t="n">
        <f aca="false">P344-H343</f>
        <v>0</v>
      </c>
      <c r="Q343" s="4" t="n">
        <f aca="false">Q344-I343</f>
        <v>0</v>
      </c>
      <c r="R343" s="4" t="n">
        <f aca="false">R344-J343</f>
        <v>0</v>
      </c>
      <c r="S343" s="4" t="n">
        <f aca="false">S344-K343</f>
        <v>0</v>
      </c>
      <c r="W343" s="5"/>
      <c r="Z343" s="5"/>
      <c r="AC343" s="5"/>
      <c r="AF343" s="5"/>
      <c r="AI343" s="5"/>
      <c r="AL343" s="5"/>
    </row>
    <row r="344" customFormat="false" ht="25.5" hidden="false" customHeight="false" outlineLevel="0" collapsed="false">
      <c r="A344" s="23"/>
      <c r="B344" s="16"/>
      <c r="C344" s="17"/>
      <c r="D344" s="14" t="s">
        <v>28</v>
      </c>
      <c r="E344" s="15" t="n">
        <v>0</v>
      </c>
      <c r="F344" s="15" t="n">
        <v>0</v>
      </c>
      <c r="G344" s="15" t="n">
        <v>0</v>
      </c>
      <c r="H344" s="15" t="n">
        <v>0</v>
      </c>
      <c r="I344" s="15" t="n">
        <v>0</v>
      </c>
      <c r="J344" s="15" t="n">
        <v>0</v>
      </c>
      <c r="K344" s="15" t="n">
        <v>0</v>
      </c>
      <c r="L344" s="22"/>
      <c r="M344" s="4" t="n">
        <f aca="false">E344+E345+E346+E347</f>
        <v>0</v>
      </c>
      <c r="N344" s="4" t="n">
        <f aca="false">F344+F345+F346+F347</f>
        <v>0</v>
      </c>
      <c r="O344" s="4" t="n">
        <f aca="false">G344+G345+G346+G347</f>
        <v>0</v>
      </c>
      <c r="P344" s="4" t="n">
        <f aca="false">H344+H345+H346+H347</f>
        <v>0</v>
      </c>
      <c r="Q344" s="4" t="n">
        <f aca="false">I344+I345+I346+I347</f>
        <v>0</v>
      </c>
      <c r="R344" s="4" t="n">
        <f aca="false">J344+J345+J346+J347</f>
        <v>0</v>
      </c>
      <c r="S344" s="4" t="n">
        <f aca="false">K344+K345+K346+K347</f>
        <v>0</v>
      </c>
      <c r="V344" s="1" t="n">
        <f aca="false">E343-M344</f>
        <v>0</v>
      </c>
      <c r="W344" s="5"/>
      <c r="Y344" s="1" t="n">
        <f aca="false">F343-N344</f>
        <v>0</v>
      </c>
      <c r="Z344" s="5"/>
      <c r="AB344" s="1" t="n">
        <f aca="false">G343-O344</f>
        <v>0</v>
      </c>
      <c r="AC344" s="5"/>
      <c r="AE344" s="1" t="n">
        <f aca="false">H343-P344</f>
        <v>0</v>
      </c>
      <c r="AF344" s="5"/>
      <c r="AH344" s="1" t="n">
        <f aca="false">I343-Q344</f>
        <v>0</v>
      </c>
      <c r="AI344" s="5"/>
      <c r="AK344" s="1" t="n">
        <f aca="false">J343-R344</f>
        <v>0</v>
      </c>
      <c r="AL344" s="5"/>
      <c r="AN344" s="1" t="n">
        <f aca="false">K343-S344</f>
        <v>0</v>
      </c>
    </row>
    <row r="345" customFormat="false" ht="25.5" hidden="false" customHeight="false" outlineLevel="0" collapsed="false">
      <c r="A345" s="23"/>
      <c r="B345" s="16"/>
      <c r="C345" s="17"/>
      <c r="D345" s="14" t="s">
        <v>29</v>
      </c>
      <c r="E345" s="15" t="n">
        <v>0</v>
      </c>
      <c r="F345" s="15" t="n">
        <v>0</v>
      </c>
      <c r="G345" s="15" t="n">
        <v>0</v>
      </c>
      <c r="H345" s="15" t="n">
        <v>0</v>
      </c>
      <c r="I345" s="15" t="n">
        <v>0</v>
      </c>
      <c r="J345" s="15" t="n">
        <v>0</v>
      </c>
      <c r="K345" s="15" t="n">
        <v>0</v>
      </c>
      <c r="L345" s="22"/>
      <c r="W345" s="5"/>
      <c r="Z345" s="5"/>
      <c r="AC345" s="5"/>
      <c r="AF345" s="5"/>
      <c r="AI345" s="5"/>
      <c r="AL345" s="5"/>
    </row>
    <row r="346" customFormat="false" ht="25.5" hidden="false" customHeight="false" outlineLevel="0" collapsed="false">
      <c r="A346" s="23"/>
      <c r="B346" s="16"/>
      <c r="C346" s="17"/>
      <c r="D346" s="14" t="s">
        <v>30</v>
      </c>
      <c r="E346" s="15" t="n">
        <v>0</v>
      </c>
      <c r="F346" s="15" t="n">
        <v>0</v>
      </c>
      <c r="G346" s="15" t="n">
        <v>0</v>
      </c>
      <c r="H346" s="15" t="n">
        <v>0</v>
      </c>
      <c r="I346" s="15" t="n">
        <v>0</v>
      </c>
      <c r="J346" s="15" t="n">
        <v>0</v>
      </c>
      <c r="K346" s="15" t="n">
        <v>0</v>
      </c>
      <c r="L346" s="22"/>
      <c r="W346" s="5"/>
      <c r="Z346" s="5"/>
      <c r="AC346" s="5"/>
      <c r="AF346" s="5"/>
      <c r="AI346" s="5"/>
      <c r="AL346" s="5"/>
    </row>
    <row r="347" customFormat="false" ht="12.75" hidden="false" customHeight="false" outlineLevel="0" collapsed="false">
      <c r="A347" s="23"/>
      <c r="B347" s="24"/>
      <c r="C347" s="25"/>
      <c r="D347" s="14" t="s">
        <v>31</v>
      </c>
      <c r="E347" s="15" t="n">
        <v>0</v>
      </c>
      <c r="F347" s="15" t="n">
        <v>0</v>
      </c>
      <c r="G347" s="15" t="n">
        <v>0</v>
      </c>
      <c r="H347" s="15" t="n">
        <v>0</v>
      </c>
      <c r="I347" s="15" t="n">
        <v>0</v>
      </c>
      <c r="J347" s="15" t="n">
        <v>0</v>
      </c>
      <c r="K347" s="15" t="n">
        <v>0</v>
      </c>
      <c r="L347" s="22"/>
      <c r="W347" s="5"/>
      <c r="Z347" s="5"/>
      <c r="AC347" s="5"/>
      <c r="AF347" s="5"/>
      <c r="AI347" s="5"/>
      <c r="AL347" s="5"/>
    </row>
    <row r="348" customFormat="false" ht="12.75" hidden="false" customHeight="true" outlineLevel="0" collapsed="false">
      <c r="A348" s="11" t="s">
        <v>149</v>
      </c>
      <c r="B348" s="11" t="s">
        <v>150</v>
      </c>
      <c r="C348" s="11"/>
      <c r="D348" s="11"/>
      <c r="E348" s="11"/>
      <c r="F348" s="11"/>
      <c r="G348" s="11"/>
      <c r="H348" s="11"/>
      <c r="I348" s="11"/>
      <c r="J348" s="11"/>
      <c r="K348" s="11"/>
      <c r="W348" s="5"/>
      <c r="Z348" s="5"/>
      <c r="AC348" s="5"/>
      <c r="AF348" s="5"/>
      <c r="AI348" s="5"/>
      <c r="AL348" s="5"/>
    </row>
    <row r="349" customFormat="false" ht="51" hidden="false" customHeight="false" outlineLevel="0" collapsed="false">
      <c r="A349" s="11" t="s">
        <v>151</v>
      </c>
      <c r="B349" s="12" t="s">
        <v>152</v>
      </c>
      <c r="C349" s="13" t="s">
        <v>27</v>
      </c>
      <c r="D349" s="14" t="s">
        <v>14</v>
      </c>
      <c r="E349" s="15" t="n">
        <v>402749.09</v>
      </c>
      <c r="F349" s="15" t="n">
        <v>409273.49</v>
      </c>
      <c r="G349" s="15" t="n">
        <v>409273.49</v>
      </c>
      <c r="H349" s="15" t="n">
        <v>324164.88</v>
      </c>
      <c r="I349" s="15" t="n">
        <v>331991.75</v>
      </c>
      <c r="J349" s="15" t="n">
        <v>340573.89</v>
      </c>
      <c r="K349" s="15" t="n">
        <f aca="false">E349+F349+G349+H349+I349+J349</f>
        <v>2218026.59</v>
      </c>
      <c r="M349" s="4" t="n">
        <f aca="false">M350-E349</f>
        <v>0</v>
      </c>
      <c r="N349" s="4" t="n">
        <f aca="false">N350-F349</f>
        <v>0</v>
      </c>
      <c r="O349" s="4" t="n">
        <f aca="false">O350-G349</f>
        <v>0</v>
      </c>
      <c r="P349" s="4" t="n">
        <f aca="false">P350-H349</f>
        <v>0</v>
      </c>
      <c r="Q349" s="4" t="n">
        <f aca="false">Q350-I349</f>
        <v>0</v>
      </c>
      <c r="R349" s="4" t="n">
        <f aca="false">R350-J349</f>
        <v>0</v>
      </c>
      <c r="S349" s="4" t="n">
        <f aca="false">S350-K349</f>
        <v>0</v>
      </c>
      <c r="T349" s="18" t="n">
        <f aca="false">E359+E364+E369+E374+E379+E384+E389+E394</f>
        <v>402749.09</v>
      </c>
      <c r="U349" s="1" t="n">
        <f aca="false">E349-T349</f>
        <v>0</v>
      </c>
      <c r="W349" s="18" t="n">
        <f aca="false">F359+F364+F369+F374+F379+F384+F389+F394</f>
        <v>409273.49</v>
      </c>
      <c r="X349" s="1" t="n">
        <f aca="false">F349-W349</f>
        <v>0</v>
      </c>
      <c r="Z349" s="18" t="n">
        <f aca="false">G359+G364+G369+G374+G379+G384+G389+G394</f>
        <v>409273.49</v>
      </c>
      <c r="AA349" s="1" t="n">
        <f aca="false">G349-Z349</f>
        <v>0</v>
      </c>
      <c r="AC349" s="18" t="n">
        <f aca="false">H359+H364+H369+H374+H379+H384+H389+H394</f>
        <v>324164.89</v>
      </c>
      <c r="AD349" s="1" t="n">
        <f aca="false">H349-AC349</f>
        <v>-0.00999999995110557</v>
      </c>
      <c r="AF349" s="18" t="n">
        <f aca="false">I359+I364+I369+I374+I379+I384+I389+I394</f>
        <v>331991.74</v>
      </c>
      <c r="AG349" s="1" t="n">
        <f aca="false">I349-AF349</f>
        <v>0.0100000000093132</v>
      </c>
      <c r="AI349" s="18" t="n">
        <f aca="false">J359+J364+J369+J374+J379+J384+J389+J394</f>
        <v>340573.89</v>
      </c>
      <c r="AJ349" s="1" t="n">
        <f aca="false">J349-AI349</f>
        <v>0</v>
      </c>
      <c r="AL349" s="18" t="n">
        <f aca="false">K359+K364+K369+K374+K379+K384+K389+K394</f>
        <v>2218026.59</v>
      </c>
      <c r="AM349" s="26" t="n">
        <f aca="false">K349-AL349</f>
        <v>0</v>
      </c>
      <c r="AQ349" s="1" t="b">
        <f aca="false">E349=E354</f>
        <v>1</v>
      </c>
    </row>
    <row r="350" customFormat="false" ht="25.5" hidden="false" customHeight="false" outlineLevel="0" collapsed="false">
      <c r="A350" s="21"/>
      <c r="B350" s="16"/>
      <c r="C350" s="17"/>
      <c r="D350" s="14" t="s">
        <v>28</v>
      </c>
      <c r="E350" s="15" t="n">
        <v>0</v>
      </c>
      <c r="F350" s="15" t="n">
        <v>0</v>
      </c>
      <c r="G350" s="15" t="n">
        <v>0</v>
      </c>
      <c r="H350" s="15" t="n">
        <v>0</v>
      </c>
      <c r="I350" s="15" t="n">
        <v>0</v>
      </c>
      <c r="J350" s="15" t="n">
        <v>0</v>
      </c>
      <c r="K350" s="15" t="n">
        <f aca="false">E350+F350+G350+H350+I350+J350</f>
        <v>0</v>
      </c>
      <c r="M350" s="4" t="n">
        <f aca="false">E350+E351+E352+E353</f>
        <v>402749.09</v>
      </c>
      <c r="N350" s="4" t="n">
        <f aca="false">F350+F351+F352+F353</f>
        <v>409273.49</v>
      </c>
      <c r="O350" s="4" t="n">
        <f aca="false">G350+G351+G352+G353</f>
        <v>409273.49</v>
      </c>
      <c r="P350" s="4" t="n">
        <f aca="false">H350+H351+H352+H353</f>
        <v>324164.88</v>
      </c>
      <c r="Q350" s="4" t="n">
        <f aca="false">I350+I351+I352+I353</f>
        <v>331991.75</v>
      </c>
      <c r="R350" s="4" t="n">
        <f aca="false">J350+J351+J352+J353</f>
        <v>340573.89</v>
      </c>
      <c r="S350" s="4" t="n">
        <f aca="false">K350+K351+K352+K353</f>
        <v>2218026.59</v>
      </c>
      <c r="T350" s="18" t="n">
        <f aca="false">E360+E365+E370+E375+E380+E385+E390+E395</f>
        <v>0</v>
      </c>
      <c r="U350" s="1" t="n">
        <f aca="false">E350-T350</f>
        <v>0</v>
      </c>
      <c r="V350" s="1" t="n">
        <f aca="false">E349-M350</f>
        <v>0</v>
      </c>
      <c r="W350" s="18" t="n">
        <f aca="false">F360+F365+F370+F375+F380+F385+F390+F395</f>
        <v>0</v>
      </c>
      <c r="X350" s="1" t="n">
        <f aca="false">F350-W350</f>
        <v>0</v>
      </c>
      <c r="Y350" s="1" t="n">
        <f aca="false">F349-N350</f>
        <v>0</v>
      </c>
      <c r="Z350" s="18" t="n">
        <f aca="false">G360+G365+G370+G375+G380+G385+G390+G395</f>
        <v>0</v>
      </c>
      <c r="AA350" s="1" t="n">
        <f aca="false">G350-Z350</f>
        <v>0</v>
      </c>
      <c r="AB350" s="1" t="n">
        <f aca="false">G349-O350</f>
        <v>0</v>
      </c>
      <c r="AC350" s="18" t="n">
        <f aca="false">H360+H365+H370+H375+H380+H385+H390+H395</f>
        <v>0</v>
      </c>
      <c r="AD350" s="1" t="n">
        <f aca="false">H350-AC350</f>
        <v>0</v>
      </c>
      <c r="AE350" s="1" t="n">
        <f aca="false">H349-P350</f>
        <v>0</v>
      </c>
      <c r="AF350" s="18" t="n">
        <f aca="false">I360+I365+I370+I375+I380+I385+I390+I395</f>
        <v>0</v>
      </c>
      <c r="AG350" s="1" t="n">
        <f aca="false">I350-AF350</f>
        <v>0</v>
      </c>
      <c r="AH350" s="1" t="n">
        <f aca="false">I349-Q350</f>
        <v>0</v>
      </c>
      <c r="AI350" s="18" t="n">
        <f aca="false">J360+J365+J370+J375+J380+J385+J390+J395</f>
        <v>0</v>
      </c>
      <c r="AJ350" s="1" t="n">
        <f aca="false">J350-AI350</f>
        <v>0</v>
      </c>
      <c r="AK350" s="1" t="n">
        <f aca="false">J349-R350</f>
        <v>0</v>
      </c>
      <c r="AL350" s="18" t="n">
        <f aca="false">K360+K365+K370+K375+K380+K385+K390+K395</f>
        <v>0</v>
      </c>
      <c r="AM350" s="26" t="n">
        <f aca="false">K350-AL350</f>
        <v>0</v>
      </c>
      <c r="AN350" s="1" t="n">
        <f aca="false">K349-S350</f>
        <v>0</v>
      </c>
      <c r="AQ350" s="1" t="b">
        <f aca="false">E350=E355</f>
        <v>1</v>
      </c>
    </row>
    <row r="351" customFormat="false" ht="25.5" hidden="false" customHeight="false" outlineLevel="0" collapsed="false">
      <c r="A351" s="21"/>
      <c r="B351" s="16"/>
      <c r="C351" s="17"/>
      <c r="D351" s="14" t="s">
        <v>29</v>
      </c>
      <c r="E351" s="15" t="n">
        <v>33158.11</v>
      </c>
      <c r="F351" s="15" t="n">
        <v>33158.11</v>
      </c>
      <c r="G351" s="15" t="n">
        <v>33158.11</v>
      </c>
      <c r="H351" s="15" t="n">
        <v>2888.94</v>
      </c>
      <c r="I351" s="15" t="n">
        <v>2888.94</v>
      </c>
      <c r="J351" s="15" t="n">
        <v>2888.94</v>
      </c>
      <c r="K351" s="15" t="n">
        <f aca="false">E351+F351+G351+H351+I351+J351</f>
        <v>108141.15</v>
      </c>
      <c r="T351" s="18" t="n">
        <f aca="false">E361+E366+E371+E376+E381+E386+E391+E396</f>
        <v>33158.11</v>
      </c>
      <c r="U351" s="1" t="n">
        <f aca="false">E351-T351</f>
        <v>0</v>
      </c>
      <c r="W351" s="18" t="n">
        <f aca="false">F361+F366+F371+F376+F381+F386+F391+F396</f>
        <v>33158.11</v>
      </c>
      <c r="X351" s="1" t="n">
        <f aca="false">F351-W351</f>
        <v>0</v>
      </c>
      <c r="Z351" s="18" t="n">
        <f aca="false">G361+G366+G371+G376+G381+G386+G391+G396</f>
        <v>33158.11</v>
      </c>
      <c r="AA351" s="1" t="n">
        <f aca="false">G351-Z351</f>
        <v>0</v>
      </c>
      <c r="AC351" s="18" t="n">
        <f aca="false">H361+H366+H371+H376+H381+H386+H391+H396</f>
        <v>2888.94</v>
      </c>
      <c r="AD351" s="1" t="n">
        <f aca="false">H351-AC351</f>
        <v>0</v>
      </c>
      <c r="AF351" s="18" t="n">
        <f aca="false">I361+I366+I371+I376+I381+I386+I391+I396</f>
        <v>2888.94</v>
      </c>
      <c r="AG351" s="1" t="n">
        <f aca="false">I351-AF351</f>
        <v>0</v>
      </c>
      <c r="AI351" s="18" t="n">
        <f aca="false">J361+J366+J371+J376+J381+J386+J391+J396</f>
        <v>2888.94</v>
      </c>
      <c r="AJ351" s="1" t="n">
        <f aca="false">J351-AI351</f>
        <v>0</v>
      </c>
      <c r="AL351" s="18" t="n">
        <f aca="false">K361+K366+K371+K376+K381+K386+K391+K396</f>
        <v>108141.15</v>
      </c>
      <c r="AM351" s="26" t="n">
        <f aca="false">K351-AL351</f>
        <v>0</v>
      </c>
      <c r="AQ351" s="1" t="b">
        <f aca="false">E351=E356</f>
        <v>1</v>
      </c>
    </row>
    <row r="352" customFormat="false" ht="25.5" hidden="false" customHeight="false" outlineLevel="0" collapsed="false">
      <c r="A352" s="21"/>
      <c r="B352" s="16"/>
      <c r="C352" s="17"/>
      <c r="D352" s="14" t="s">
        <v>30</v>
      </c>
      <c r="E352" s="15" t="n">
        <v>369590.98</v>
      </c>
      <c r="F352" s="15" t="n">
        <v>376115.38</v>
      </c>
      <c r="G352" s="15" t="n">
        <v>376115.38</v>
      </c>
      <c r="H352" s="15" t="n">
        <v>321275.94</v>
      </c>
      <c r="I352" s="15" t="n">
        <v>329102.81</v>
      </c>
      <c r="J352" s="15" t="n">
        <v>337684.95</v>
      </c>
      <c r="K352" s="15" t="n">
        <f aca="false">E352+F352+G352+H352+I352+J352</f>
        <v>2109885.44</v>
      </c>
      <c r="T352" s="18" t="n">
        <f aca="false">E362+E367+E372+E377+E382+E387+E392+E397</f>
        <v>369590.98</v>
      </c>
      <c r="U352" s="1" t="n">
        <f aca="false">E352-T352</f>
        <v>0</v>
      </c>
      <c r="W352" s="18" t="n">
        <f aca="false">F362+F367+F372+F377+F382+F387+F392+F397</f>
        <v>376115.38</v>
      </c>
      <c r="X352" s="1" t="n">
        <f aca="false">F352-W352</f>
        <v>0</v>
      </c>
      <c r="Z352" s="18" t="n">
        <f aca="false">G362+G367+G372+G377+G382+G387+G392+G397</f>
        <v>376115.38</v>
      </c>
      <c r="AA352" s="1" t="n">
        <f aca="false">G352-Z352</f>
        <v>0</v>
      </c>
      <c r="AC352" s="18" t="n">
        <f aca="false">H362+H367+H372+H377+H382+H387+H392+H397</f>
        <v>321275.95</v>
      </c>
      <c r="AD352" s="1" t="n">
        <f aca="false">H352-AC352</f>
        <v>-0.0100000000093132</v>
      </c>
      <c r="AF352" s="18" t="n">
        <f aca="false">I362+I367+I372+I377+I382+I387+I392+I397</f>
        <v>329102.8</v>
      </c>
      <c r="AG352" s="1" t="n">
        <f aca="false">I352-AF352</f>
        <v>0.0100000000093132</v>
      </c>
      <c r="AI352" s="18" t="n">
        <f aca="false">J362+J367+J372+J377+J382+J387+J392+J397</f>
        <v>337684.95</v>
      </c>
      <c r="AJ352" s="1" t="n">
        <f aca="false">J352-AI352</f>
        <v>0</v>
      </c>
      <c r="AL352" s="18" t="n">
        <f aca="false">K362+K367+K372+K377+K382+K387+K392+K397</f>
        <v>2109885.44</v>
      </c>
      <c r="AM352" s="26" t="n">
        <f aca="false">K352-AL352</f>
        <v>0</v>
      </c>
      <c r="AQ352" s="1" t="b">
        <f aca="false">E352=E357</f>
        <v>1</v>
      </c>
    </row>
    <row r="353" customFormat="false" ht="12.75" hidden="false" customHeight="false" outlineLevel="0" collapsed="false">
      <c r="A353" s="21"/>
      <c r="B353" s="16"/>
      <c r="C353" s="17"/>
      <c r="D353" s="14" t="s">
        <v>31</v>
      </c>
      <c r="E353" s="15" t="n">
        <v>0</v>
      </c>
      <c r="F353" s="15" t="n">
        <v>0</v>
      </c>
      <c r="G353" s="15" t="n">
        <v>0</v>
      </c>
      <c r="H353" s="15" t="n">
        <v>0</v>
      </c>
      <c r="I353" s="15" t="n">
        <v>0</v>
      </c>
      <c r="J353" s="15" t="n">
        <v>0</v>
      </c>
      <c r="K353" s="15" t="n">
        <f aca="false">E353+F353+G353+H353+I353+J353</f>
        <v>0</v>
      </c>
      <c r="W353" s="5"/>
      <c r="Z353" s="5"/>
      <c r="AC353" s="5"/>
      <c r="AF353" s="5"/>
      <c r="AI353" s="5"/>
      <c r="AL353" s="5"/>
      <c r="AQ353" s="1" t="b">
        <f aca="false">E353=E358</f>
        <v>1</v>
      </c>
    </row>
    <row r="354" customFormat="false" ht="63.75" hidden="false" customHeight="false" outlineLevel="0" collapsed="false">
      <c r="A354" s="21"/>
      <c r="B354" s="16"/>
      <c r="C354" s="13" t="s">
        <v>34</v>
      </c>
      <c r="D354" s="14" t="s">
        <v>14</v>
      </c>
      <c r="E354" s="15" t="n">
        <v>402749.09</v>
      </c>
      <c r="F354" s="15" t="n">
        <v>409273.49</v>
      </c>
      <c r="G354" s="15" t="n">
        <v>409273.49</v>
      </c>
      <c r="H354" s="15" t="n">
        <v>324164.88</v>
      </c>
      <c r="I354" s="15" t="n">
        <v>331991.75</v>
      </c>
      <c r="J354" s="15" t="n">
        <v>340573.89</v>
      </c>
      <c r="K354" s="15" t="n">
        <f aca="false">E354+F354+G354+H354+I354+J354</f>
        <v>2218026.59</v>
      </c>
      <c r="W354" s="5"/>
      <c r="Z354" s="5"/>
      <c r="AC354" s="5"/>
      <c r="AF354" s="5"/>
      <c r="AI354" s="5"/>
      <c r="AL354" s="5"/>
    </row>
    <row r="355" customFormat="false" ht="25.5" hidden="false" customHeight="false" outlineLevel="0" collapsed="false">
      <c r="A355" s="21"/>
      <c r="B355" s="16"/>
      <c r="C355" s="17"/>
      <c r="D355" s="14" t="s">
        <v>28</v>
      </c>
      <c r="E355" s="15" t="n">
        <v>0</v>
      </c>
      <c r="F355" s="15" t="n">
        <v>0</v>
      </c>
      <c r="G355" s="15" t="n">
        <v>0</v>
      </c>
      <c r="H355" s="15" t="n">
        <v>0</v>
      </c>
      <c r="I355" s="15" t="n">
        <v>0</v>
      </c>
      <c r="J355" s="15" t="n">
        <v>0</v>
      </c>
      <c r="K355" s="15" t="n">
        <f aca="false">E355+F355+G355+H355+I355+J355</f>
        <v>0</v>
      </c>
      <c r="W355" s="5"/>
      <c r="Z355" s="5"/>
      <c r="AC355" s="5"/>
      <c r="AF355" s="5"/>
      <c r="AI355" s="5"/>
      <c r="AL355" s="5"/>
    </row>
    <row r="356" customFormat="false" ht="25.5" hidden="false" customHeight="false" outlineLevel="0" collapsed="false">
      <c r="A356" s="21"/>
      <c r="B356" s="16"/>
      <c r="C356" s="17"/>
      <c r="D356" s="14" t="s">
        <v>29</v>
      </c>
      <c r="E356" s="15" t="n">
        <v>33158.11</v>
      </c>
      <c r="F356" s="15" t="n">
        <v>33158.11</v>
      </c>
      <c r="G356" s="15" t="n">
        <v>33158.11</v>
      </c>
      <c r="H356" s="15" t="n">
        <v>2888.94</v>
      </c>
      <c r="I356" s="15" t="n">
        <v>2888.94</v>
      </c>
      <c r="J356" s="15" t="n">
        <v>2888.94</v>
      </c>
      <c r="K356" s="15" t="n">
        <f aca="false">E356+F356+G356+H356+I356+J356</f>
        <v>108141.15</v>
      </c>
      <c r="W356" s="5"/>
      <c r="Z356" s="5"/>
      <c r="AC356" s="5"/>
      <c r="AF356" s="5"/>
      <c r="AI356" s="5"/>
      <c r="AL356" s="5"/>
    </row>
    <row r="357" customFormat="false" ht="25.5" hidden="false" customHeight="false" outlineLevel="0" collapsed="false">
      <c r="A357" s="21"/>
      <c r="B357" s="16"/>
      <c r="C357" s="17"/>
      <c r="D357" s="14" t="s">
        <v>30</v>
      </c>
      <c r="E357" s="15" t="n">
        <v>369590.98</v>
      </c>
      <c r="F357" s="15" t="n">
        <v>376115.38</v>
      </c>
      <c r="G357" s="15" t="n">
        <v>376115.38</v>
      </c>
      <c r="H357" s="15" t="n">
        <v>321275.94</v>
      </c>
      <c r="I357" s="15" t="n">
        <v>329102.81</v>
      </c>
      <c r="J357" s="15" t="n">
        <v>337684.95</v>
      </c>
      <c r="K357" s="15" t="n">
        <f aca="false">E357+F357+G357+H357+I357+J357</f>
        <v>2109885.44</v>
      </c>
      <c r="W357" s="5"/>
      <c r="Z357" s="5"/>
      <c r="AC357" s="5"/>
      <c r="AF357" s="5"/>
      <c r="AI357" s="5"/>
      <c r="AL357" s="5"/>
    </row>
    <row r="358" customFormat="false" ht="12.75" hidden="false" customHeight="false" outlineLevel="0" collapsed="false">
      <c r="A358" s="21"/>
      <c r="B358" s="16"/>
      <c r="C358" s="17"/>
      <c r="D358" s="14" t="s">
        <v>31</v>
      </c>
      <c r="E358" s="15" t="n">
        <v>0</v>
      </c>
      <c r="F358" s="15" t="n">
        <v>0</v>
      </c>
      <c r="G358" s="15" t="n">
        <v>0</v>
      </c>
      <c r="H358" s="15" t="n">
        <v>0</v>
      </c>
      <c r="I358" s="15" t="n">
        <v>0</v>
      </c>
      <c r="J358" s="15" t="n">
        <v>0</v>
      </c>
      <c r="K358" s="15" t="n">
        <f aca="false">E358+F358+G358+H358+I358+J358</f>
        <v>0</v>
      </c>
      <c r="W358" s="5"/>
      <c r="Z358" s="5"/>
      <c r="AC358" s="5"/>
      <c r="AF358" s="5"/>
      <c r="AI358" s="5"/>
      <c r="AL358" s="5"/>
    </row>
    <row r="359" customFormat="false" ht="63.75" hidden="false" customHeight="false" outlineLevel="0" collapsed="false">
      <c r="A359" s="11" t="s">
        <v>153</v>
      </c>
      <c r="B359" s="12" t="s">
        <v>44</v>
      </c>
      <c r="C359" s="13" t="s">
        <v>34</v>
      </c>
      <c r="D359" s="14" t="s">
        <v>14</v>
      </c>
      <c r="E359" s="15" t="n">
        <v>256049.58</v>
      </c>
      <c r="F359" s="15" t="n">
        <v>274006.28</v>
      </c>
      <c r="G359" s="15" t="n">
        <v>274006.28</v>
      </c>
      <c r="H359" s="15" t="n">
        <v>243088.08</v>
      </c>
      <c r="I359" s="15" t="n">
        <v>250866.9</v>
      </c>
      <c r="J359" s="15" t="n">
        <v>259396.37</v>
      </c>
      <c r="K359" s="15" t="n">
        <f aca="false">E359+F359+G359+H359+I359+J359</f>
        <v>1557413.49</v>
      </c>
      <c r="M359" s="4" t="n">
        <f aca="false">M360-E359</f>
        <v>0</v>
      </c>
      <c r="N359" s="4" t="n">
        <f aca="false">N360-F359</f>
        <v>0</v>
      </c>
      <c r="O359" s="4" t="n">
        <f aca="false">O360-G359</f>
        <v>0</v>
      </c>
      <c r="P359" s="4" t="n">
        <f aca="false">P360-H359</f>
        <v>0</v>
      </c>
      <c r="Q359" s="4" t="n">
        <f aca="false">Q360-I359</f>
        <v>0</v>
      </c>
      <c r="R359" s="4" t="n">
        <f aca="false">R360-J359</f>
        <v>0</v>
      </c>
      <c r="S359" s="4" t="n">
        <f aca="false">S360-K359</f>
        <v>0</v>
      </c>
      <c r="W359" s="5"/>
      <c r="Z359" s="5"/>
      <c r="AC359" s="5"/>
      <c r="AF359" s="5"/>
      <c r="AI359" s="5"/>
      <c r="AL359" s="5"/>
    </row>
    <row r="360" customFormat="false" ht="25.5" hidden="false" customHeight="false" outlineLevel="0" collapsed="false">
      <c r="A360" s="21"/>
      <c r="B360" s="16"/>
      <c r="C360" s="17"/>
      <c r="D360" s="14" t="s">
        <v>28</v>
      </c>
      <c r="E360" s="15" t="n">
        <v>0</v>
      </c>
      <c r="F360" s="15" t="n">
        <v>0</v>
      </c>
      <c r="G360" s="15" t="n">
        <v>0</v>
      </c>
      <c r="H360" s="15" t="n">
        <v>0</v>
      </c>
      <c r="I360" s="15" t="n">
        <v>0</v>
      </c>
      <c r="J360" s="15" t="n">
        <v>0</v>
      </c>
      <c r="K360" s="15" t="n">
        <f aca="false">E360+F360+G360+H360+I360+J360</f>
        <v>0</v>
      </c>
      <c r="M360" s="4" t="n">
        <f aca="false">E360+E361+E362+E363</f>
        <v>256049.58</v>
      </c>
      <c r="N360" s="4" t="n">
        <f aca="false">F360+F361+F362+F363</f>
        <v>274006.28</v>
      </c>
      <c r="O360" s="4" t="n">
        <f aca="false">G360+G361+G362+G363</f>
        <v>274006.28</v>
      </c>
      <c r="P360" s="4" t="n">
        <f aca="false">H360+H361+H362+H363</f>
        <v>243088.08</v>
      </c>
      <c r="Q360" s="4" t="n">
        <f aca="false">I360+I361+I362+I363</f>
        <v>250866.9</v>
      </c>
      <c r="R360" s="4" t="n">
        <f aca="false">J360+J361+J362+J363</f>
        <v>259396.37</v>
      </c>
      <c r="S360" s="4" t="n">
        <f aca="false">K360+K361+K362+K363</f>
        <v>1557413.49</v>
      </c>
      <c r="V360" s="1" t="n">
        <f aca="false">E359-M360</f>
        <v>0</v>
      </c>
      <c r="W360" s="5"/>
      <c r="Y360" s="1" t="n">
        <f aca="false">F359-N360</f>
        <v>0</v>
      </c>
      <c r="Z360" s="5"/>
      <c r="AB360" s="1" t="n">
        <f aca="false">G359-O360</f>
        <v>0</v>
      </c>
      <c r="AC360" s="5"/>
      <c r="AE360" s="1" t="n">
        <f aca="false">H359-P360</f>
        <v>0</v>
      </c>
      <c r="AF360" s="5"/>
      <c r="AH360" s="1" t="n">
        <f aca="false">I359-Q360</f>
        <v>0</v>
      </c>
      <c r="AI360" s="5"/>
      <c r="AK360" s="1" t="n">
        <f aca="false">J359-R360</f>
        <v>0</v>
      </c>
      <c r="AL360" s="5"/>
      <c r="AN360" s="1" t="n">
        <f aca="false">K359-S360</f>
        <v>0</v>
      </c>
    </row>
    <row r="361" customFormat="false" ht="25.5" hidden="false" customHeight="false" outlineLevel="0" collapsed="false">
      <c r="A361" s="21"/>
      <c r="B361" s="16"/>
      <c r="C361" s="17"/>
      <c r="D361" s="14" t="s">
        <v>29</v>
      </c>
      <c r="E361" s="15" t="n">
        <v>0</v>
      </c>
      <c r="F361" s="15" t="n">
        <v>0</v>
      </c>
      <c r="G361" s="15" t="n">
        <v>0</v>
      </c>
      <c r="H361" s="15" t="n">
        <v>0</v>
      </c>
      <c r="I361" s="15" t="n">
        <v>0</v>
      </c>
      <c r="J361" s="15" t="n">
        <v>0</v>
      </c>
      <c r="K361" s="15" t="n">
        <f aca="false">E361+F361+G361+H361+I361+J361</f>
        <v>0</v>
      </c>
      <c r="W361" s="5"/>
      <c r="Z361" s="5"/>
      <c r="AC361" s="5"/>
      <c r="AF361" s="5"/>
      <c r="AI361" s="5"/>
      <c r="AL361" s="5"/>
    </row>
    <row r="362" customFormat="false" ht="25.5" hidden="false" customHeight="false" outlineLevel="0" collapsed="false">
      <c r="A362" s="21"/>
      <c r="B362" s="16"/>
      <c r="C362" s="17"/>
      <c r="D362" s="14" t="s">
        <v>30</v>
      </c>
      <c r="E362" s="15" t="n">
        <v>256049.58</v>
      </c>
      <c r="F362" s="15" t="n">
        <v>274006.28</v>
      </c>
      <c r="G362" s="15" t="n">
        <v>274006.28</v>
      </c>
      <c r="H362" s="15" t="n">
        <v>243088.08</v>
      </c>
      <c r="I362" s="15" t="n">
        <v>250866.9</v>
      </c>
      <c r="J362" s="15" t="n">
        <v>259396.37</v>
      </c>
      <c r="K362" s="15" t="n">
        <f aca="false">E362+F362+G362+H362+I362+J362</f>
        <v>1557413.49</v>
      </c>
      <c r="W362" s="5"/>
      <c r="Z362" s="5"/>
      <c r="AC362" s="5"/>
      <c r="AF362" s="5"/>
      <c r="AI362" s="5"/>
      <c r="AL362" s="5"/>
    </row>
    <row r="363" customFormat="false" ht="12.75" hidden="false" customHeight="false" outlineLevel="0" collapsed="false">
      <c r="A363" s="21"/>
      <c r="B363" s="16"/>
      <c r="C363" s="17"/>
      <c r="D363" s="14" t="s">
        <v>31</v>
      </c>
      <c r="E363" s="15" t="n">
        <v>0</v>
      </c>
      <c r="F363" s="15" t="n">
        <v>0</v>
      </c>
      <c r="G363" s="15" t="n">
        <v>0</v>
      </c>
      <c r="H363" s="15" t="n">
        <v>0</v>
      </c>
      <c r="I363" s="15" t="n">
        <v>0</v>
      </c>
      <c r="J363" s="15" t="n">
        <v>0</v>
      </c>
      <c r="K363" s="15" t="n">
        <f aca="false">E363+F363+G363+H363+I363+J363</f>
        <v>0</v>
      </c>
      <c r="W363" s="5"/>
      <c r="Z363" s="5"/>
      <c r="AC363" s="5"/>
      <c r="AF363" s="5"/>
      <c r="AI363" s="5"/>
      <c r="AL363" s="5"/>
    </row>
    <row r="364" customFormat="false" ht="63.75" hidden="false" customHeight="false" outlineLevel="0" collapsed="false">
      <c r="A364" s="11" t="s">
        <v>154</v>
      </c>
      <c r="B364" s="12" t="s">
        <v>93</v>
      </c>
      <c r="C364" s="13" t="s">
        <v>34</v>
      </c>
      <c r="D364" s="14" t="s">
        <v>14</v>
      </c>
      <c r="E364" s="15" t="n">
        <v>3108.26</v>
      </c>
      <c r="F364" s="15" t="n">
        <v>3108.28</v>
      </c>
      <c r="G364" s="15" t="n">
        <v>3108.28</v>
      </c>
      <c r="H364" s="15" t="n">
        <v>2526.28</v>
      </c>
      <c r="I364" s="15" t="n">
        <v>2526.28</v>
      </c>
      <c r="J364" s="15" t="n">
        <v>2526.28</v>
      </c>
      <c r="K364" s="15" t="n">
        <f aca="false">E364+F364+G364+H364+I364+J364</f>
        <v>16903.66</v>
      </c>
      <c r="M364" s="4" t="n">
        <f aca="false">M365-E364</f>
        <v>0</v>
      </c>
      <c r="N364" s="4" t="n">
        <f aca="false">N365-F364</f>
        <v>0</v>
      </c>
      <c r="O364" s="4" t="n">
        <f aca="false">O365-G364</f>
        <v>0</v>
      </c>
      <c r="P364" s="4" t="n">
        <f aca="false">P365-H364</f>
        <v>0</v>
      </c>
      <c r="Q364" s="4" t="n">
        <f aca="false">Q365-I364</f>
        <v>0</v>
      </c>
      <c r="R364" s="4" t="n">
        <f aca="false">R365-J364</f>
        <v>0</v>
      </c>
      <c r="S364" s="4" t="n">
        <f aca="false">S365-K364</f>
        <v>0</v>
      </c>
      <c r="W364" s="5"/>
      <c r="Z364" s="5"/>
      <c r="AC364" s="5"/>
      <c r="AF364" s="5"/>
      <c r="AI364" s="5"/>
      <c r="AL364" s="5"/>
    </row>
    <row r="365" customFormat="false" ht="25.5" hidden="false" customHeight="false" outlineLevel="0" collapsed="false">
      <c r="A365" s="21"/>
      <c r="B365" s="16"/>
      <c r="C365" s="17"/>
      <c r="D365" s="14" t="s">
        <v>28</v>
      </c>
      <c r="E365" s="15" t="n">
        <v>0</v>
      </c>
      <c r="F365" s="15" t="n">
        <v>0</v>
      </c>
      <c r="G365" s="15" t="n">
        <v>0</v>
      </c>
      <c r="H365" s="15" t="n">
        <v>0</v>
      </c>
      <c r="I365" s="15" t="n">
        <v>0</v>
      </c>
      <c r="J365" s="15" t="n">
        <v>0</v>
      </c>
      <c r="K365" s="15" t="n">
        <f aca="false">E365+F365+G365+H365+I365+J365</f>
        <v>0</v>
      </c>
      <c r="M365" s="4" t="n">
        <f aca="false">E365+E366+E367+E368</f>
        <v>3108.26</v>
      </c>
      <c r="N365" s="4" t="n">
        <f aca="false">F365+F366+F367+F368</f>
        <v>3108.28</v>
      </c>
      <c r="O365" s="4" t="n">
        <f aca="false">G365+G366+G367+G368</f>
        <v>3108.28</v>
      </c>
      <c r="P365" s="4" t="n">
        <f aca="false">H365+H366+H367+H368</f>
        <v>2526.28</v>
      </c>
      <c r="Q365" s="4" t="n">
        <f aca="false">I365+I366+I367+I368</f>
        <v>2526.28</v>
      </c>
      <c r="R365" s="4" t="n">
        <f aca="false">J365+J366+J367+J368</f>
        <v>2526.28</v>
      </c>
      <c r="S365" s="4" t="n">
        <f aca="false">K365+K366+K367+K368</f>
        <v>16903.66</v>
      </c>
      <c r="V365" s="1" t="n">
        <f aca="false">E364-M365</f>
        <v>0</v>
      </c>
      <c r="W365" s="5"/>
      <c r="Y365" s="1" t="n">
        <f aca="false">F364-N365</f>
        <v>0</v>
      </c>
      <c r="Z365" s="5"/>
      <c r="AB365" s="1" t="n">
        <f aca="false">G364-O365</f>
        <v>0</v>
      </c>
      <c r="AC365" s="5"/>
      <c r="AE365" s="1" t="n">
        <f aca="false">H364-P365</f>
        <v>0</v>
      </c>
      <c r="AF365" s="5"/>
      <c r="AH365" s="1" t="n">
        <f aca="false">I364-Q365</f>
        <v>0</v>
      </c>
      <c r="AI365" s="5"/>
      <c r="AK365" s="1" t="n">
        <f aca="false">J364-R365</f>
        <v>0</v>
      </c>
      <c r="AL365" s="5"/>
      <c r="AN365" s="1" t="n">
        <f aca="false">K364-S365</f>
        <v>0</v>
      </c>
    </row>
    <row r="366" customFormat="false" ht="25.5" hidden="false" customHeight="false" outlineLevel="0" collapsed="false">
      <c r="A366" s="21"/>
      <c r="B366" s="16"/>
      <c r="C366" s="17"/>
      <c r="D366" s="14" t="s">
        <v>29</v>
      </c>
      <c r="E366" s="15" t="n">
        <v>0</v>
      </c>
      <c r="F366" s="15" t="n">
        <v>0</v>
      </c>
      <c r="G366" s="15" t="n">
        <v>0</v>
      </c>
      <c r="H366" s="15" t="n">
        <v>0</v>
      </c>
      <c r="I366" s="15" t="n">
        <v>0</v>
      </c>
      <c r="J366" s="15" t="n">
        <v>0</v>
      </c>
      <c r="K366" s="15" t="n">
        <f aca="false">E366+F366+G366+H366+I366+J366</f>
        <v>0</v>
      </c>
      <c r="W366" s="5"/>
      <c r="Z366" s="5"/>
      <c r="AC366" s="5"/>
      <c r="AF366" s="5"/>
      <c r="AI366" s="5"/>
      <c r="AL366" s="5"/>
    </row>
    <row r="367" customFormat="false" ht="25.5" hidden="false" customHeight="false" outlineLevel="0" collapsed="false">
      <c r="A367" s="21"/>
      <c r="B367" s="16"/>
      <c r="C367" s="17"/>
      <c r="D367" s="14" t="s">
        <v>30</v>
      </c>
      <c r="E367" s="15" t="n">
        <v>3108.26</v>
      </c>
      <c r="F367" s="15" t="n">
        <v>3108.28</v>
      </c>
      <c r="G367" s="15" t="n">
        <v>3108.28</v>
      </c>
      <c r="H367" s="15" t="n">
        <v>2526.28</v>
      </c>
      <c r="I367" s="15" t="n">
        <v>2526.28</v>
      </c>
      <c r="J367" s="15" t="n">
        <v>2526.28</v>
      </c>
      <c r="K367" s="15" t="n">
        <f aca="false">E367+F367+G367+H367+I367+J367</f>
        <v>16903.66</v>
      </c>
      <c r="W367" s="5"/>
      <c r="Z367" s="5"/>
      <c r="AC367" s="5"/>
      <c r="AF367" s="5"/>
      <c r="AI367" s="5"/>
      <c r="AL367" s="5"/>
    </row>
    <row r="368" customFormat="false" ht="12.75" hidden="false" customHeight="false" outlineLevel="0" collapsed="false">
      <c r="A368" s="21"/>
      <c r="B368" s="16"/>
      <c r="C368" s="17"/>
      <c r="D368" s="14" t="s">
        <v>31</v>
      </c>
      <c r="E368" s="15" t="n">
        <v>0</v>
      </c>
      <c r="F368" s="15" t="n">
        <v>0</v>
      </c>
      <c r="G368" s="15" t="n">
        <v>0</v>
      </c>
      <c r="H368" s="15" t="n">
        <v>0</v>
      </c>
      <c r="I368" s="15" t="n">
        <v>0</v>
      </c>
      <c r="J368" s="15" t="n">
        <v>0</v>
      </c>
      <c r="K368" s="15" t="n">
        <f aca="false">E368+F368+G368+H368+I368+J368</f>
        <v>0</v>
      </c>
      <c r="W368" s="5"/>
      <c r="Z368" s="5"/>
      <c r="AC368" s="5"/>
      <c r="AF368" s="5"/>
      <c r="AI368" s="5"/>
      <c r="AL368" s="5"/>
    </row>
    <row r="369" customFormat="false" ht="63.75" hidden="false" customHeight="false" outlineLevel="0" collapsed="false">
      <c r="A369" s="11" t="s">
        <v>155</v>
      </c>
      <c r="B369" s="12" t="s">
        <v>156</v>
      </c>
      <c r="C369" s="13" t="s">
        <v>34</v>
      </c>
      <c r="D369" s="14" t="s">
        <v>14</v>
      </c>
      <c r="E369" s="15" t="n">
        <v>46563.48</v>
      </c>
      <c r="F369" s="15" t="n">
        <v>35131.16</v>
      </c>
      <c r="G369" s="15" t="n">
        <v>35131.16</v>
      </c>
      <c r="H369" s="15" t="n">
        <v>12813</v>
      </c>
      <c r="I369" s="15" t="n">
        <v>12813</v>
      </c>
      <c r="J369" s="15" t="n">
        <v>12813</v>
      </c>
      <c r="K369" s="15" t="n">
        <f aca="false">E369+F369+G369+H369+I369+J369</f>
        <v>155264.8</v>
      </c>
      <c r="M369" s="4" t="n">
        <f aca="false">M370-E369</f>
        <v>0</v>
      </c>
      <c r="N369" s="4" t="n">
        <f aca="false">N370-F369</f>
        <v>0</v>
      </c>
      <c r="O369" s="4" t="n">
        <f aca="false">O370-G369</f>
        <v>0</v>
      </c>
      <c r="P369" s="4" t="n">
        <f aca="false">P370-H369</f>
        <v>0</v>
      </c>
      <c r="Q369" s="4" t="n">
        <f aca="false">Q370-I369</f>
        <v>0</v>
      </c>
      <c r="R369" s="4" t="n">
        <f aca="false">R370-J369</f>
        <v>0</v>
      </c>
      <c r="S369" s="4" t="n">
        <f aca="false">S370-K369</f>
        <v>0</v>
      </c>
      <c r="W369" s="5"/>
      <c r="Z369" s="5"/>
      <c r="AC369" s="5"/>
      <c r="AF369" s="5"/>
      <c r="AI369" s="5"/>
      <c r="AL369" s="5"/>
    </row>
    <row r="370" customFormat="false" ht="25.5" hidden="false" customHeight="false" outlineLevel="0" collapsed="false">
      <c r="A370" s="21"/>
      <c r="B370" s="16"/>
      <c r="C370" s="17"/>
      <c r="D370" s="14" t="s">
        <v>28</v>
      </c>
      <c r="E370" s="15" t="n">
        <v>0</v>
      </c>
      <c r="F370" s="15" t="n">
        <v>0</v>
      </c>
      <c r="G370" s="15" t="n">
        <v>0</v>
      </c>
      <c r="H370" s="15" t="n">
        <v>0</v>
      </c>
      <c r="I370" s="15" t="n">
        <v>0</v>
      </c>
      <c r="J370" s="15" t="n">
        <v>0</v>
      </c>
      <c r="K370" s="15" t="n">
        <f aca="false">E370+F370+G370+H370+I370+J370</f>
        <v>0</v>
      </c>
      <c r="M370" s="4" t="n">
        <f aca="false">E370+E371+E372+E373</f>
        <v>46563.48</v>
      </c>
      <c r="N370" s="4" t="n">
        <f aca="false">F370+F371+F372+F373</f>
        <v>35131.16</v>
      </c>
      <c r="O370" s="4" t="n">
        <f aca="false">G370+G371+G372+G373</f>
        <v>35131.16</v>
      </c>
      <c r="P370" s="4" t="n">
        <f aca="false">H370+H371+H372+H373</f>
        <v>12813</v>
      </c>
      <c r="Q370" s="4" t="n">
        <f aca="false">I370+I371+I372+I373</f>
        <v>12813</v>
      </c>
      <c r="R370" s="4" t="n">
        <f aca="false">J370+J371+J372+J373</f>
        <v>12813</v>
      </c>
      <c r="S370" s="4" t="n">
        <f aca="false">K370+K371+K372+K373</f>
        <v>155264.8</v>
      </c>
      <c r="V370" s="1" t="n">
        <f aca="false">E369-M370</f>
        <v>0</v>
      </c>
      <c r="W370" s="5"/>
      <c r="Y370" s="1" t="n">
        <f aca="false">F369-N370</f>
        <v>0</v>
      </c>
      <c r="Z370" s="5"/>
      <c r="AB370" s="1" t="n">
        <f aca="false">G369-O370</f>
        <v>0</v>
      </c>
      <c r="AC370" s="5"/>
      <c r="AE370" s="1" t="n">
        <f aca="false">H369-P370</f>
        <v>0</v>
      </c>
      <c r="AF370" s="5"/>
      <c r="AH370" s="1" t="n">
        <f aca="false">I369-Q370</f>
        <v>0</v>
      </c>
      <c r="AI370" s="5"/>
      <c r="AK370" s="1" t="n">
        <f aca="false">J369-R370</f>
        <v>0</v>
      </c>
      <c r="AL370" s="5"/>
      <c r="AN370" s="1" t="n">
        <f aca="false">K369-S370</f>
        <v>0</v>
      </c>
    </row>
    <row r="371" customFormat="false" ht="25.5" hidden="false" customHeight="false" outlineLevel="0" collapsed="false">
      <c r="A371" s="21"/>
      <c r="B371" s="16"/>
      <c r="C371" s="17"/>
      <c r="D371" s="14" t="s">
        <v>29</v>
      </c>
      <c r="E371" s="15" t="n">
        <v>0</v>
      </c>
      <c r="F371" s="15" t="n">
        <v>0</v>
      </c>
      <c r="G371" s="15" t="n">
        <v>0</v>
      </c>
      <c r="H371" s="15" t="n">
        <v>0</v>
      </c>
      <c r="I371" s="15" t="n">
        <v>0</v>
      </c>
      <c r="J371" s="15" t="n">
        <v>0</v>
      </c>
      <c r="K371" s="15" t="n">
        <f aca="false">E371+F371+G371+H371+I371+J371</f>
        <v>0</v>
      </c>
      <c r="W371" s="5"/>
      <c r="Z371" s="5"/>
      <c r="AC371" s="5"/>
      <c r="AF371" s="5"/>
      <c r="AI371" s="5"/>
      <c r="AL371" s="5"/>
    </row>
    <row r="372" customFormat="false" ht="25.5" hidden="false" customHeight="false" outlineLevel="0" collapsed="false">
      <c r="A372" s="21"/>
      <c r="B372" s="16"/>
      <c r="C372" s="17"/>
      <c r="D372" s="14" t="s">
        <v>30</v>
      </c>
      <c r="E372" s="15" t="n">
        <v>46563.48</v>
      </c>
      <c r="F372" s="15" t="n">
        <v>35131.16</v>
      </c>
      <c r="G372" s="15" t="n">
        <v>35131.16</v>
      </c>
      <c r="H372" s="15" t="n">
        <v>12813</v>
      </c>
      <c r="I372" s="15" t="n">
        <v>12813</v>
      </c>
      <c r="J372" s="15" t="n">
        <v>12813</v>
      </c>
      <c r="K372" s="15" t="n">
        <f aca="false">E372+F372+G372+H372+I372+J372</f>
        <v>155264.8</v>
      </c>
      <c r="W372" s="5"/>
      <c r="Z372" s="5"/>
      <c r="AC372" s="5"/>
      <c r="AF372" s="5"/>
      <c r="AI372" s="5"/>
      <c r="AL372" s="5"/>
    </row>
    <row r="373" customFormat="false" ht="12.75" hidden="false" customHeight="false" outlineLevel="0" collapsed="false">
      <c r="A373" s="21"/>
      <c r="B373" s="16"/>
      <c r="C373" s="17"/>
      <c r="D373" s="14" t="s">
        <v>31</v>
      </c>
      <c r="E373" s="15" t="n">
        <v>0</v>
      </c>
      <c r="F373" s="15" t="n">
        <v>0</v>
      </c>
      <c r="G373" s="15" t="n">
        <v>0</v>
      </c>
      <c r="H373" s="15" t="n">
        <v>0</v>
      </c>
      <c r="I373" s="15" t="n">
        <v>0</v>
      </c>
      <c r="J373" s="15" t="n">
        <v>0</v>
      </c>
      <c r="K373" s="15" t="n">
        <f aca="false">E373+F373+G373+H373+I373+J373</f>
        <v>0</v>
      </c>
      <c r="W373" s="5"/>
      <c r="Z373" s="5"/>
      <c r="AC373" s="5"/>
      <c r="AF373" s="5"/>
      <c r="AI373" s="5"/>
      <c r="AL373" s="5"/>
    </row>
    <row r="374" customFormat="false" ht="63.75" hidden="false" customHeight="false" outlineLevel="0" collapsed="false">
      <c r="A374" s="11" t="s">
        <v>157</v>
      </c>
      <c r="B374" s="12" t="s">
        <v>158</v>
      </c>
      <c r="C374" s="13" t="s">
        <v>34</v>
      </c>
      <c r="D374" s="14" t="s">
        <v>14</v>
      </c>
      <c r="E374" s="15" t="n">
        <v>3679.58</v>
      </c>
      <c r="F374" s="15" t="n">
        <v>3679.58</v>
      </c>
      <c r="G374" s="15" t="n">
        <v>3679.58</v>
      </c>
      <c r="H374" s="15" t="n">
        <v>3679.58</v>
      </c>
      <c r="I374" s="15" t="n">
        <v>3679.58</v>
      </c>
      <c r="J374" s="15" t="n">
        <v>3679.58</v>
      </c>
      <c r="K374" s="15" t="n">
        <f aca="false">E374+F374+G374+H374+I374+J374</f>
        <v>22077.48</v>
      </c>
      <c r="M374" s="4" t="n">
        <f aca="false">M375-E374</f>
        <v>0</v>
      </c>
      <c r="N374" s="4" t="n">
        <f aca="false">N375-F374</f>
        <v>0</v>
      </c>
      <c r="O374" s="4" t="n">
        <f aca="false">O375-G374</f>
        <v>0</v>
      </c>
      <c r="P374" s="4" t="n">
        <f aca="false">P375-H374</f>
        <v>0</v>
      </c>
      <c r="Q374" s="4" t="n">
        <f aca="false">Q375-I374</f>
        <v>0</v>
      </c>
      <c r="R374" s="4" t="n">
        <f aca="false">R375-J374</f>
        <v>0</v>
      </c>
      <c r="S374" s="4" t="n">
        <f aca="false">S375-K374</f>
        <v>0</v>
      </c>
      <c r="W374" s="5"/>
      <c r="Z374" s="5"/>
      <c r="AC374" s="5"/>
      <c r="AF374" s="5"/>
      <c r="AI374" s="5"/>
      <c r="AL374" s="5"/>
    </row>
    <row r="375" customFormat="false" ht="25.5" hidden="false" customHeight="false" outlineLevel="0" collapsed="false">
      <c r="A375" s="21"/>
      <c r="B375" s="16"/>
      <c r="C375" s="17"/>
      <c r="D375" s="14" t="s">
        <v>28</v>
      </c>
      <c r="E375" s="15" t="n">
        <v>0</v>
      </c>
      <c r="F375" s="15" t="n">
        <v>0</v>
      </c>
      <c r="G375" s="15" t="n">
        <v>0</v>
      </c>
      <c r="H375" s="15" t="n">
        <v>0</v>
      </c>
      <c r="I375" s="15" t="n">
        <v>0</v>
      </c>
      <c r="J375" s="15" t="n">
        <v>0</v>
      </c>
      <c r="K375" s="15" t="n">
        <f aca="false">E375+F375+G375+H375+I375+J375</f>
        <v>0</v>
      </c>
      <c r="M375" s="4" t="n">
        <f aca="false">E375+E376+E377+E378</f>
        <v>3679.58</v>
      </c>
      <c r="N375" s="4" t="n">
        <f aca="false">F375+F376+F377+F378</f>
        <v>3679.58</v>
      </c>
      <c r="O375" s="4" t="n">
        <f aca="false">G375+G376+G377+G378</f>
        <v>3679.58</v>
      </c>
      <c r="P375" s="4" t="n">
        <f aca="false">H375+H376+H377+H378</f>
        <v>3679.58</v>
      </c>
      <c r="Q375" s="4" t="n">
        <f aca="false">I375+I376+I377+I378</f>
        <v>3679.58</v>
      </c>
      <c r="R375" s="4" t="n">
        <f aca="false">J375+J376+J377+J378</f>
        <v>3679.58</v>
      </c>
      <c r="S375" s="4" t="n">
        <f aca="false">K375+K376+K377+K378</f>
        <v>22077.48</v>
      </c>
      <c r="V375" s="1" t="n">
        <f aca="false">E374-M375</f>
        <v>0</v>
      </c>
      <c r="W375" s="5"/>
      <c r="Y375" s="1" t="n">
        <f aca="false">F374-N375</f>
        <v>0</v>
      </c>
      <c r="Z375" s="5"/>
      <c r="AB375" s="1" t="n">
        <f aca="false">G374-O375</f>
        <v>0</v>
      </c>
      <c r="AC375" s="5"/>
      <c r="AE375" s="1" t="n">
        <f aca="false">H374-P375</f>
        <v>0</v>
      </c>
      <c r="AF375" s="5"/>
      <c r="AH375" s="1" t="n">
        <f aca="false">I374-Q375</f>
        <v>0</v>
      </c>
      <c r="AI375" s="5"/>
      <c r="AK375" s="1" t="n">
        <f aca="false">J374-R375</f>
        <v>0</v>
      </c>
      <c r="AL375" s="5"/>
      <c r="AN375" s="1" t="n">
        <f aca="false">K374-S375</f>
        <v>0</v>
      </c>
    </row>
    <row r="376" customFormat="false" ht="25.5" hidden="false" customHeight="false" outlineLevel="0" collapsed="false">
      <c r="A376" s="21"/>
      <c r="B376" s="16"/>
      <c r="C376" s="17"/>
      <c r="D376" s="14" t="s">
        <v>29</v>
      </c>
      <c r="E376" s="15" t="n">
        <v>1093.5</v>
      </c>
      <c r="F376" s="15" t="n">
        <v>1093.5</v>
      </c>
      <c r="G376" s="15" t="n">
        <v>1093.5</v>
      </c>
      <c r="H376" s="15" t="n">
        <v>2888.94</v>
      </c>
      <c r="I376" s="15" t="n">
        <v>2888.94</v>
      </c>
      <c r="J376" s="15" t="n">
        <v>2888.94</v>
      </c>
      <c r="K376" s="15" t="n">
        <f aca="false">E376+F376+G376+H376+I376+J376</f>
        <v>11947.32</v>
      </c>
      <c r="W376" s="5"/>
      <c r="Z376" s="5"/>
      <c r="AC376" s="5"/>
      <c r="AF376" s="5"/>
      <c r="AI376" s="5"/>
      <c r="AL376" s="5"/>
    </row>
    <row r="377" customFormat="false" ht="25.5" hidden="false" customHeight="false" outlineLevel="0" collapsed="false">
      <c r="A377" s="21"/>
      <c r="B377" s="16"/>
      <c r="C377" s="17"/>
      <c r="D377" s="14" t="s">
        <v>30</v>
      </c>
      <c r="E377" s="15" t="n">
        <v>2586.08</v>
      </c>
      <c r="F377" s="15" t="n">
        <v>2586.08</v>
      </c>
      <c r="G377" s="15" t="n">
        <v>2586.08</v>
      </c>
      <c r="H377" s="15" t="n">
        <v>790.64</v>
      </c>
      <c r="I377" s="15" t="n">
        <v>790.64</v>
      </c>
      <c r="J377" s="15" t="n">
        <v>790.64</v>
      </c>
      <c r="K377" s="15" t="n">
        <f aca="false">E377+F377+G377+H377+I377+J377</f>
        <v>10130.16</v>
      </c>
      <c r="W377" s="5"/>
      <c r="Z377" s="5"/>
      <c r="AC377" s="5"/>
      <c r="AF377" s="5"/>
      <c r="AI377" s="5"/>
      <c r="AL377" s="5"/>
    </row>
    <row r="378" customFormat="false" ht="12.75" hidden="false" customHeight="false" outlineLevel="0" collapsed="false">
      <c r="A378" s="21"/>
      <c r="B378" s="16"/>
      <c r="C378" s="17"/>
      <c r="D378" s="14" t="s">
        <v>31</v>
      </c>
      <c r="E378" s="15" t="n">
        <v>0</v>
      </c>
      <c r="F378" s="15" t="n">
        <v>0</v>
      </c>
      <c r="G378" s="15" t="n">
        <v>0</v>
      </c>
      <c r="H378" s="15" t="n">
        <v>0</v>
      </c>
      <c r="I378" s="15" t="n">
        <v>0</v>
      </c>
      <c r="J378" s="15" t="n">
        <v>0</v>
      </c>
      <c r="K378" s="15" t="n">
        <f aca="false">E378+F378+G378+H378+I378+J378</f>
        <v>0</v>
      </c>
      <c r="W378" s="5"/>
      <c r="Z378" s="5"/>
      <c r="AC378" s="5"/>
      <c r="AF378" s="5"/>
      <c r="AI378" s="5"/>
      <c r="AL378" s="5"/>
    </row>
    <row r="379" customFormat="false" ht="76.5" hidden="false" customHeight="false" outlineLevel="0" collapsed="false">
      <c r="A379" s="11" t="s">
        <v>159</v>
      </c>
      <c r="B379" s="12" t="s">
        <v>160</v>
      </c>
      <c r="C379" s="13" t="s">
        <v>34</v>
      </c>
      <c r="D379" s="14" t="s">
        <v>14</v>
      </c>
      <c r="E379" s="15" t="n">
        <v>59767.74</v>
      </c>
      <c r="F379" s="15" t="n">
        <v>59767.74</v>
      </c>
      <c r="G379" s="15" t="n">
        <v>59767.74</v>
      </c>
      <c r="H379" s="15" t="n">
        <v>60556.82</v>
      </c>
      <c r="I379" s="15" t="n">
        <v>60556.82</v>
      </c>
      <c r="J379" s="15" t="n">
        <v>60556.82</v>
      </c>
      <c r="K379" s="15" t="n">
        <f aca="false">E379+F379+G379+H379+I379+J379</f>
        <v>360973.68</v>
      </c>
      <c r="M379" s="4" t="n">
        <f aca="false">M380-E379</f>
        <v>0</v>
      </c>
      <c r="N379" s="4" t="n">
        <f aca="false">N380-F379</f>
        <v>0</v>
      </c>
      <c r="O379" s="4" t="n">
        <f aca="false">O380-G379</f>
        <v>0</v>
      </c>
      <c r="P379" s="4" t="n">
        <f aca="false">P380-H379</f>
        <v>0</v>
      </c>
      <c r="Q379" s="4" t="n">
        <f aca="false">Q380-I379</f>
        <v>0</v>
      </c>
      <c r="R379" s="4" t="n">
        <f aca="false">R380-J379</f>
        <v>0</v>
      </c>
      <c r="S379" s="4" t="n">
        <f aca="false">S380-K379</f>
        <v>0</v>
      </c>
      <c r="W379" s="5"/>
      <c r="Z379" s="5"/>
      <c r="AC379" s="5"/>
      <c r="AF379" s="5"/>
      <c r="AI379" s="5"/>
      <c r="AL379" s="5"/>
    </row>
    <row r="380" customFormat="false" ht="25.5" hidden="false" customHeight="false" outlineLevel="0" collapsed="false">
      <c r="A380" s="21"/>
      <c r="B380" s="16"/>
      <c r="C380" s="17"/>
      <c r="D380" s="14" t="s">
        <v>28</v>
      </c>
      <c r="E380" s="15" t="n">
        <v>0</v>
      </c>
      <c r="F380" s="15" t="n">
        <v>0</v>
      </c>
      <c r="G380" s="15" t="n">
        <v>0</v>
      </c>
      <c r="H380" s="15" t="n">
        <v>0</v>
      </c>
      <c r="I380" s="15" t="n">
        <v>0</v>
      </c>
      <c r="J380" s="15" t="n">
        <v>0</v>
      </c>
      <c r="K380" s="15" t="n">
        <f aca="false">E380+F380+G380+H380+I380+J380</f>
        <v>0</v>
      </c>
      <c r="M380" s="4" t="n">
        <f aca="false">E380+E381+E382+E383</f>
        <v>59767.74</v>
      </c>
      <c r="N380" s="4" t="n">
        <f aca="false">F380+F381+F382+F383</f>
        <v>59767.74</v>
      </c>
      <c r="O380" s="4" t="n">
        <f aca="false">G380+G381+G382+G383</f>
        <v>59767.74</v>
      </c>
      <c r="P380" s="4" t="n">
        <f aca="false">H380+H381+H382+H383</f>
        <v>60556.82</v>
      </c>
      <c r="Q380" s="4" t="n">
        <f aca="false">I380+I381+I382+I383</f>
        <v>60556.82</v>
      </c>
      <c r="R380" s="4" t="n">
        <f aca="false">J380+J381+J382+J383</f>
        <v>60556.82</v>
      </c>
      <c r="S380" s="4" t="n">
        <f aca="false">K380+K381+K382+K383</f>
        <v>360973.68</v>
      </c>
      <c r="V380" s="1" t="n">
        <f aca="false">E379-M380</f>
        <v>0</v>
      </c>
      <c r="W380" s="5"/>
      <c r="Y380" s="1" t="n">
        <f aca="false">F379-N380</f>
        <v>0</v>
      </c>
      <c r="Z380" s="5"/>
      <c r="AB380" s="1" t="n">
        <f aca="false">G379-O380</f>
        <v>0</v>
      </c>
      <c r="AC380" s="5"/>
      <c r="AE380" s="1" t="n">
        <f aca="false">H379-P380</f>
        <v>0</v>
      </c>
      <c r="AF380" s="5"/>
      <c r="AH380" s="1" t="n">
        <f aca="false">I379-Q380</f>
        <v>0</v>
      </c>
      <c r="AI380" s="5"/>
      <c r="AK380" s="1" t="n">
        <f aca="false">J379-R380</f>
        <v>0</v>
      </c>
      <c r="AL380" s="5"/>
      <c r="AN380" s="1" t="n">
        <f aca="false">K379-S380</f>
        <v>0</v>
      </c>
    </row>
    <row r="381" customFormat="false" ht="25.5" hidden="false" customHeight="false" outlineLevel="0" collapsed="false">
      <c r="A381" s="21"/>
      <c r="B381" s="16"/>
      <c r="C381" s="17"/>
      <c r="D381" s="14" t="s">
        <v>29</v>
      </c>
      <c r="E381" s="15" t="n">
        <v>0</v>
      </c>
      <c r="F381" s="15" t="n">
        <v>0</v>
      </c>
      <c r="G381" s="15" t="n">
        <v>0</v>
      </c>
      <c r="H381" s="15" t="n">
        <v>0</v>
      </c>
      <c r="I381" s="15" t="n">
        <v>0</v>
      </c>
      <c r="J381" s="15" t="n">
        <v>0</v>
      </c>
      <c r="K381" s="15" t="n">
        <f aca="false">E381+F381+G381+H381+I381+J381</f>
        <v>0</v>
      </c>
      <c r="W381" s="5"/>
      <c r="Z381" s="5"/>
      <c r="AC381" s="5"/>
      <c r="AF381" s="5"/>
      <c r="AI381" s="5"/>
      <c r="AL381" s="5"/>
    </row>
    <row r="382" customFormat="false" ht="25.5" hidden="false" customHeight="false" outlineLevel="0" collapsed="false">
      <c r="A382" s="21"/>
      <c r="B382" s="16"/>
      <c r="C382" s="17"/>
      <c r="D382" s="14" t="s">
        <v>30</v>
      </c>
      <c r="E382" s="15" t="n">
        <v>59767.74</v>
      </c>
      <c r="F382" s="15" t="n">
        <v>59767.74</v>
      </c>
      <c r="G382" s="15" t="n">
        <v>59767.74</v>
      </c>
      <c r="H382" s="15" t="n">
        <v>60556.82</v>
      </c>
      <c r="I382" s="15" t="n">
        <v>60556.82</v>
      </c>
      <c r="J382" s="15" t="n">
        <v>60556.82</v>
      </c>
      <c r="K382" s="15" t="n">
        <f aca="false">E382+F382+G382+H382+I382+J382</f>
        <v>360973.68</v>
      </c>
      <c r="W382" s="5"/>
      <c r="Z382" s="5"/>
      <c r="AC382" s="5"/>
      <c r="AF382" s="5"/>
      <c r="AI382" s="5"/>
      <c r="AL382" s="5"/>
    </row>
    <row r="383" customFormat="false" ht="12.75" hidden="false" customHeight="false" outlineLevel="0" collapsed="false">
      <c r="A383" s="21"/>
      <c r="B383" s="16"/>
      <c r="C383" s="17"/>
      <c r="D383" s="14" t="s">
        <v>31</v>
      </c>
      <c r="E383" s="15" t="n">
        <v>0</v>
      </c>
      <c r="F383" s="15" t="n">
        <v>0</v>
      </c>
      <c r="G383" s="15" t="n">
        <v>0</v>
      </c>
      <c r="H383" s="15" t="n">
        <v>0</v>
      </c>
      <c r="I383" s="15" t="n">
        <v>0</v>
      </c>
      <c r="J383" s="15" t="n">
        <v>0</v>
      </c>
      <c r="K383" s="15" t="n">
        <f aca="false">E383+F383+G383+H383+I383+J383</f>
        <v>0</v>
      </c>
      <c r="W383" s="5"/>
      <c r="Z383" s="5"/>
      <c r="AC383" s="5"/>
      <c r="AF383" s="5"/>
      <c r="AI383" s="5"/>
      <c r="AL383" s="5"/>
    </row>
    <row r="384" customFormat="false" ht="165.75" hidden="false" customHeight="false" outlineLevel="0" collapsed="false">
      <c r="A384" s="11" t="s">
        <v>161</v>
      </c>
      <c r="B384" s="12" t="s">
        <v>162</v>
      </c>
      <c r="C384" s="13" t="s">
        <v>34</v>
      </c>
      <c r="D384" s="14" t="s">
        <v>14</v>
      </c>
      <c r="E384" s="15" t="n">
        <v>1515.84</v>
      </c>
      <c r="F384" s="15" t="n">
        <v>1515.84</v>
      </c>
      <c r="G384" s="15" t="n">
        <v>1515.84</v>
      </c>
      <c r="H384" s="15" t="n">
        <v>1501.13</v>
      </c>
      <c r="I384" s="15" t="n">
        <v>1549.16</v>
      </c>
      <c r="J384" s="15" t="n">
        <v>1601.84</v>
      </c>
      <c r="K384" s="15" t="n">
        <f aca="false">E384+F384+G384+H384+I384+J384</f>
        <v>9199.65</v>
      </c>
      <c r="M384" s="4" t="n">
        <f aca="false">M385-E384</f>
        <v>0</v>
      </c>
      <c r="N384" s="4" t="n">
        <f aca="false">N385-F384</f>
        <v>0</v>
      </c>
      <c r="O384" s="4" t="n">
        <f aca="false">O385-G384</f>
        <v>0</v>
      </c>
      <c r="P384" s="4" t="n">
        <f aca="false">P385-H384</f>
        <v>0</v>
      </c>
      <c r="Q384" s="4" t="n">
        <f aca="false">Q385-I384</f>
        <v>0</v>
      </c>
      <c r="R384" s="4" t="n">
        <f aca="false">R385-J384</f>
        <v>0</v>
      </c>
      <c r="S384" s="4" t="n">
        <f aca="false">S385-K384</f>
        <v>0</v>
      </c>
      <c r="W384" s="5"/>
      <c r="Z384" s="5"/>
      <c r="AC384" s="5"/>
      <c r="AF384" s="5"/>
      <c r="AI384" s="5"/>
      <c r="AL384" s="5"/>
    </row>
    <row r="385" customFormat="false" ht="25.5" hidden="false" customHeight="false" outlineLevel="0" collapsed="false">
      <c r="A385" s="21"/>
      <c r="B385" s="16"/>
      <c r="C385" s="17"/>
      <c r="D385" s="14" t="s">
        <v>28</v>
      </c>
      <c r="E385" s="15" t="n">
        <v>0</v>
      </c>
      <c r="F385" s="15" t="n">
        <v>0</v>
      </c>
      <c r="G385" s="15" t="n">
        <v>0</v>
      </c>
      <c r="H385" s="15" t="n">
        <v>0</v>
      </c>
      <c r="I385" s="15" t="n">
        <v>0</v>
      </c>
      <c r="J385" s="15" t="n">
        <v>0</v>
      </c>
      <c r="K385" s="15" t="n">
        <f aca="false">E385+F385+G385+H385+I385+J385</f>
        <v>0</v>
      </c>
      <c r="M385" s="4" t="n">
        <f aca="false">E385+E386+E387+E388</f>
        <v>1515.84</v>
      </c>
      <c r="N385" s="4" t="n">
        <f aca="false">F385+F386+F387+F388</f>
        <v>1515.84</v>
      </c>
      <c r="O385" s="4" t="n">
        <f aca="false">G385+G386+G387+G388</f>
        <v>1515.84</v>
      </c>
      <c r="P385" s="4" t="n">
        <f aca="false">H385+H386+H387+H388</f>
        <v>1501.13</v>
      </c>
      <c r="Q385" s="4" t="n">
        <f aca="false">I385+I386+I387+I388</f>
        <v>1549.16</v>
      </c>
      <c r="R385" s="4" t="n">
        <f aca="false">J385+J386+J387+J388</f>
        <v>1601.84</v>
      </c>
      <c r="S385" s="4" t="n">
        <f aca="false">K385+K386+K387+K388</f>
        <v>9199.65</v>
      </c>
      <c r="V385" s="1" t="n">
        <f aca="false">E384-M385</f>
        <v>0</v>
      </c>
      <c r="W385" s="5"/>
      <c r="Y385" s="1" t="n">
        <f aca="false">F384-N385</f>
        <v>0</v>
      </c>
      <c r="Z385" s="5"/>
      <c r="AB385" s="1" t="n">
        <f aca="false">G384-O385</f>
        <v>0</v>
      </c>
      <c r="AC385" s="5"/>
      <c r="AE385" s="1" t="n">
        <f aca="false">H384-P385</f>
        <v>0</v>
      </c>
      <c r="AF385" s="5"/>
      <c r="AH385" s="1" t="n">
        <f aca="false">I384-Q385</f>
        <v>0</v>
      </c>
      <c r="AI385" s="5"/>
      <c r="AK385" s="1" t="n">
        <f aca="false">J384-R385</f>
        <v>0</v>
      </c>
      <c r="AL385" s="5"/>
      <c r="AN385" s="1" t="n">
        <f aca="false">K384-S385</f>
        <v>0</v>
      </c>
    </row>
    <row r="386" customFormat="false" ht="25.5" hidden="false" customHeight="false" outlineLevel="0" collapsed="false">
      <c r="A386" s="21"/>
      <c r="B386" s="16"/>
      <c r="C386" s="17"/>
      <c r="D386" s="14" t="s">
        <v>29</v>
      </c>
      <c r="E386" s="15" t="n">
        <v>0</v>
      </c>
      <c r="F386" s="15" t="n">
        <v>0</v>
      </c>
      <c r="G386" s="15" t="n">
        <v>0</v>
      </c>
      <c r="H386" s="15" t="n">
        <v>0</v>
      </c>
      <c r="I386" s="15" t="n">
        <v>0</v>
      </c>
      <c r="J386" s="15" t="n">
        <v>0</v>
      </c>
      <c r="K386" s="15" t="n">
        <f aca="false">E386+F386+G386+H386+I386+J386</f>
        <v>0</v>
      </c>
      <c r="W386" s="5"/>
      <c r="Z386" s="5"/>
      <c r="AC386" s="5"/>
      <c r="AF386" s="5"/>
      <c r="AI386" s="5"/>
      <c r="AL386" s="5"/>
    </row>
    <row r="387" customFormat="false" ht="25.5" hidden="false" customHeight="false" outlineLevel="0" collapsed="false">
      <c r="A387" s="21"/>
      <c r="B387" s="16"/>
      <c r="C387" s="17"/>
      <c r="D387" s="14" t="s">
        <v>30</v>
      </c>
      <c r="E387" s="15" t="n">
        <v>1515.84</v>
      </c>
      <c r="F387" s="15" t="n">
        <v>1515.84</v>
      </c>
      <c r="G387" s="15" t="n">
        <v>1515.84</v>
      </c>
      <c r="H387" s="15" t="n">
        <v>1501.13</v>
      </c>
      <c r="I387" s="15" t="n">
        <v>1549.16</v>
      </c>
      <c r="J387" s="15" t="n">
        <v>1601.84</v>
      </c>
      <c r="K387" s="15" t="n">
        <f aca="false">E387+F387+G387+H387+I387+J387</f>
        <v>9199.65</v>
      </c>
      <c r="W387" s="5"/>
      <c r="Z387" s="5"/>
      <c r="AC387" s="5"/>
      <c r="AF387" s="5"/>
      <c r="AI387" s="5"/>
      <c r="AL387" s="5"/>
    </row>
    <row r="388" customFormat="false" ht="12.75" hidden="false" customHeight="false" outlineLevel="0" collapsed="false">
      <c r="A388" s="21"/>
      <c r="B388" s="16"/>
      <c r="C388" s="17"/>
      <c r="D388" s="14" t="s">
        <v>31</v>
      </c>
      <c r="E388" s="15" t="n">
        <v>0</v>
      </c>
      <c r="F388" s="15" t="n">
        <v>0</v>
      </c>
      <c r="G388" s="15" t="n">
        <v>0</v>
      </c>
      <c r="H388" s="15" t="n">
        <v>0</v>
      </c>
      <c r="I388" s="15" t="n">
        <v>0</v>
      </c>
      <c r="J388" s="15" t="n">
        <v>0</v>
      </c>
      <c r="K388" s="15" t="n">
        <f aca="false">E388+F388+G388+H388+I388+J388</f>
        <v>0</v>
      </c>
      <c r="W388" s="5"/>
      <c r="Z388" s="5"/>
      <c r="AC388" s="5"/>
      <c r="AF388" s="5"/>
      <c r="AI388" s="5"/>
      <c r="AL388" s="5"/>
    </row>
    <row r="389" customFormat="false" ht="114.75" hidden="false" customHeight="false" outlineLevel="0" collapsed="false">
      <c r="A389" s="11" t="s">
        <v>163</v>
      </c>
      <c r="B389" s="12" t="s">
        <v>99</v>
      </c>
      <c r="C389" s="13" t="s">
        <v>34</v>
      </c>
      <c r="D389" s="14" t="s">
        <v>14</v>
      </c>
      <c r="E389" s="15" t="n">
        <v>22899.68</v>
      </c>
      <c r="F389" s="15" t="n">
        <v>22899.68</v>
      </c>
      <c r="G389" s="15" t="n">
        <v>22899.68</v>
      </c>
      <c r="H389" s="15" t="n">
        <v>0</v>
      </c>
      <c r="I389" s="15" t="n">
        <v>0</v>
      </c>
      <c r="J389" s="15" t="n">
        <v>0</v>
      </c>
      <c r="K389" s="15" t="n">
        <f aca="false">E389+F389+G389+H389+I389+J389</f>
        <v>68699.04</v>
      </c>
      <c r="M389" s="4" t="n">
        <f aca="false">M390-E389</f>
        <v>0</v>
      </c>
      <c r="N389" s="4" t="n">
        <f aca="false">N390-F389</f>
        <v>0</v>
      </c>
      <c r="O389" s="4" t="n">
        <f aca="false">O390-G389</f>
        <v>0</v>
      </c>
      <c r="P389" s="4" t="n">
        <f aca="false">P390-H389</f>
        <v>0</v>
      </c>
      <c r="Q389" s="4" t="n">
        <f aca="false">Q390-I389</f>
        <v>0</v>
      </c>
      <c r="R389" s="4" t="n">
        <f aca="false">R390-J389</f>
        <v>0</v>
      </c>
      <c r="S389" s="4" t="n">
        <f aca="false">S390-K389</f>
        <v>0</v>
      </c>
      <c r="W389" s="5"/>
      <c r="Z389" s="5"/>
      <c r="AC389" s="5"/>
      <c r="AF389" s="5"/>
      <c r="AI389" s="5"/>
      <c r="AL389" s="5"/>
    </row>
    <row r="390" customFormat="false" ht="25.5" hidden="false" customHeight="false" outlineLevel="0" collapsed="false">
      <c r="A390" s="21"/>
      <c r="B390" s="16"/>
      <c r="C390" s="17"/>
      <c r="D390" s="14" t="s">
        <v>28</v>
      </c>
      <c r="E390" s="15" t="n">
        <v>0</v>
      </c>
      <c r="F390" s="15" t="n">
        <v>0</v>
      </c>
      <c r="G390" s="15" t="n">
        <v>0</v>
      </c>
      <c r="H390" s="15" t="n">
        <v>0</v>
      </c>
      <c r="I390" s="15" t="n">
        <v>0</v>
      </c>
      <c r="J390" s="15" t="n">
        <v>0</v>
      </c>
      <c r="K390" s="15" t="n">
        <f aca="false">E390+F390+G390+H390+I390+J390</f>
        <v>0</v>
      </c>
      <c r="M390" s="4" t="n">
        <f aca="false">E390+E391+E392+E393</f>
        <v>22899.68</v>
      </c>
      <c r="N390" s="4" t="n">
        <f aca="false">F390+F391+F392+F393</f>
        <v>22899.68</v>
      </c>
      <c r="O390" s="4" t="n">
        <f aca="false">G390+G391+G392+G393</f>
        <v>22899.68</v>
      </c>
      <c r="P390" s="4" t="n">
        <f aca="false">H390+H391+H392+H393</f>
        <v>0</v>
      </c>
      <c r="Q390" s="4" t="n">
        <f aca="false">I390+I391+I392+I393</f>
        <v>0</v>
      </c>
      <c r="R390" s="4" t="n">
        <f aca="false">J390+J391+J392+J393</f>
        <v>0</v>
      </c>
      <c r="S390" s="4" t="n">
        <f aca="false">K390+K391+K392+K393</f>
        <v>68699.04</v>
      </c>
      <c r="V390" s="1" t="n">
        <f aca="false">E389-M390</f>
        <v>0</v>
      </c>
      <c r="W390" s="5"/>
      <c r="Y390" s="1" t="n">
        <f aca="false">F389-N390</f>
        <v>0</v>
      </c>
      <c r="Z390" s="5"/>
      <c r="AB390" s="1" t="n">
        <f aca="false">G389-O390</f>
        <v>0</v>
      </c>
      <c r="AC390" s="5"/>
      <c r="AE390" s="1" t="n">
        <f aca="false">H389-P390</f>
        <v>0</v>
      </c>
      <c r="AF390" s="5"/>
      <c r="AH390" s="1" t="n">
        <f aca="false">I389-Q390</f>
        <v>0</v>
      </c>
      <c r="AI390" s="5"/>
      <c r="AK390" s="1" t="n">
        <f aca="false">J389-R390</f>
        <v>0</v>
      </c>
      <c r="AL390" s="5"/>
      <c r="AN390" s="1" t="n">
        <f aca="false">K389-S390</f>
        <v>0</v>
      </c>
    </row>
    <row r="391" customFormat="false" ht="25.5" hidden="false" customHeight="false" outlineLevel="0" collapsed="false">
      <c r="A391" s="21"/>
      <c r="B391" s="16"/>
      <c r="C391" s="17"/>
      <c r="D391" s="14" t="s">
        <v>29</v>
      </c>
      <c r="E391" s="15" t="n">
        <v>22899.68</v>
      </c>
      <c r="F391" s="15" t="n">
        <v>22899.68</v>
      </c>
      <c r="G391" s="15" t="n">
        <v>22899.68</v>
      </c>
      <c r="H391" s="15" t="n">
        <v>0</v>
      </c>
      <c r="I391" s="15" t="n">
        <v>0</v>
      </c>
      <c r="J391" s="15" t="n">
        <v>0</v>
      </c>
      <c r="K391" s="15" t="n">
        <f aca="false">E391+F391+G391+H391+I391+J391</f>
        <v>68699.04</v>
      </c>
      <c r="W391" s="5"/>
      <c r="Z391" s="5"/>
      <c r="AC391" s="5"/>
      <c r="AF391" s="5"/>
      <c r="AI391" s="5"/>
      <c r="AL391" s="5"/>
    </row>
    <row r="392" customFormat="false" ht="25.5" hidden="false" customHeight="false" outlineLevel="0" collapsed="false">
      <c r="A392" s="21"/>
      <c r="B392" s="16"/>
      <c r="C392" s="17"/>
      <c r="D392" s="14" t="s">
        <v>30</v>
      </c>
      <c r="E392" s="15" t="n">
        <v>0</v>
      </c>
      <c r="F392" s="15" t="n">
        <v>0</v>
      </c>
      <c r="G392" s="15" t="n">
        <v>0</v>
      </c>
      <c r="H392" s="15" t="n">
        <v>0</v>
      </c>
      <c r="I392" s="15" t="n">
        <v>0</v>
      </c>
      <c r="J392" s="15" t="n">
        <v>0</v>
      </c>
      <c r="K392" s="15" t="n">
        <f aca="false">E392+F392+G392+H392+I392+J392</f>
        <v>0</v>
      </c>
      <c r="W392" s="5"/>
      <c r="Z392" s="5"/>
      <c r="AC392" s="5"/>
      <c r="AF392" s="5"/>
      <c r="AI392" s="5"/>
      <c r="AL392" s="5"/>
    </row>
    <row r="393" customFormat="false" ht="12.75" hidden="false" customHeight="false" outlineLevel="0" collapsed="false">
      <c r="A393" s="21"/>
      <c r="B393" s="16"/>
      <c r="C393" s="17"/>
      <c r="D393" s="14" t="s">
        <v>31</v>
      </c>
      <c r="E393" s="15" t="n">
        <v>0</v>
      </c>
      <c r="F393" s="15" t="n">
        <v>0</v>
      </c>
      <c r="G393" s="15" t="n">
        <v>0</v>
      </c>
      <c r="H393" s="15" t="n">
        <v>0</v>
      </c>
      <c r="I393" s="15" t="n">
        <v>0</v>
      </c>
      <c r="J393" s="15" t="n">
        <v>0</v>
      </c>
      <c r="K393" s="15" t="n">
        <f aca="false">E393+F393+G393+H393+I393+J393</f>
        <v>0</v>
      </c>
      <c r="W393" s="5"/>
      <c r="Z393" s="5"/>
      <c r="AC393" s="5"/>
      <c r="AF393" s="5"/>
      <c r="AI393" s="5"/>
      <c r="AL393" s="5"/>
    </row>
    <row r="394" customFormat="false" ht="165.75" hidden="false" customHeight="false" outlineLevel="0" collapsed="false">
      <c r="A394" s="11" t="s">
        <v>164</v>
      </c>
      <c r="B394" s="12" t="s">
        <v>165</v>
      </c>
      <c r="C394" s="13" t="s">
        <v>34</v>
      </c>
      <c r="D394" s="14" t="s">
        <v>14</v>
      </c>
      <c r="E394" s="15" t="n">
        <v>9164.93</v>
      </c>
      <c r="F394" s="15" t="n">
        <v>9164.93</v>
      </c>
      <c r="G394" s="15" t="n">
        <v>9164.93</v>
      </c>
      <c r="H394" s="15" t="n">
        <v>0</v>
      </c>
      <c r="I394" s="15" t="n">
        <v>0</v>
      </c>
      <c r="J394" s="15" t="n">
        <v>0</v>
      </c>
      <c r="K394" s="15" t="n">
        <f aca="false">E394+F394+G394+H394+I394+J394</f>
        <v>27494.79</v>
      </c>
      <c r="M394" s="4" t="n">
        <f aca="false">M395-E394</f>
        <v>0</v>
      </c>
      <c r="N394" s="4" t="n">
        <f aca="false">N395-F394</f>
        <v>0</v>
      </c>
      <c r="O394" s="4" t="n">
        <f aca="false">O395-G394</f>
        <v>0</v>
      </c>
      <c r="P394" s="4" t="n">
        <f aca="false">P395-H394</f>
        <v>0</v>
      </c>
      <c r="Q394" s="4" t="n">
        <f aca="false">Q395-I394</f>
        <v>0</v>
      </c>
      <c r="R394" s="4" t="n">
        <f aca="false">R395-J394</f>
        <v>0</v>
      </c>
      <c r="S394" s="4" t="n">
        <f aca="false">S395-K394</f>
        <v>0</v>
      </c>
      <c r="W394" s="5"/>
      <c r="Z394" s="5"/>
      <c r="AC394" s="5"/>
      <c r="AF394" s="5"/>
      <c r="AI394" s="5"/>
      <c r="AL394" s="5"/>
    </row>
    <row r="395" customFormat="false" ht="25.5" hidden="false" customHeight="false" outlineLevel="0" collapsed="false">
      <c r="A395" s="21"/>
      <c r="B395" s="16"/>
      <c r="C395" s="17"/>
      <c r="D395" s="14" t="s">
        <v>28</v>
      </c>
      <c r="E395" s="15" t="n">
        <v>0</v>
      </c>
      <c r="F395" s="15" t="n">
        <v>0</v>
      </c>
      <c r="G395" s="15" t="n">
        <v>0</v>
      </c>
      <c r="H395" s="15" t="n">
        <v>0</v>
      </c>
      <c r="I395" s="15" t="n">
        <v>0</v>
      </c>
      <c r="J395" s="15" t="n">
        <v>0</v>
      </c>
      <c r="K395" s="15" t="n">
        <f aca="false">E395+F395+G395+H395+I395+J395</f>
        <v>0</v>
      </c>
      <c r="M395" s="4" t="n">
        <f aca="false">E395+E396+E397+E398</f>
        <v>9164.93</v>
      </c>
      <c r="N395" s="4" t="n">
        <f aca="false">F395+F396+F397+F398</f>
        <v>9164.93</v>
      </c>
      <c r="O395" s="4" t="n">
        <f aca="false">G395+G396+G397+G398</f>
        <v>9164.93</v>
      </c>
      <c r="P395" s="4" t="n">
        <f aca="false">H395+H396+H397+H398</f>
        <v>0</v>
      </c>
      <c r="Q395" s="4" t="n">
        <f aca="false">I395+I396+I397+I398</f>
        <v>0</v>
      </c>
      <c r="R395" s="4" t="n">
        <f aca="false">J395+J396+J397+J398</f>
        <v>0</v>
      </c>
      <c r="S395" s="4" t="n">
        <f aca="false">K395+K396+K397+K398</f>
        <v>27494.79</v>
      </c>
      <c r="V395" s="1" t="n">
        <f aca="false">E394-M395</f>
        <v>0</v>
      </c>
      <c r="W395" s="5"/>
      <c r="Y395" s="1" t="n">
        <f aca="false">F394-N395</f>
        <v>0</v>
      </c>
      <c r="Z395" s="5"/>
      <c r="AB395" s="1" t="n">
        <f aca="false">G394-O395</f>
        <v>0</v>
      </c>
      <c r="AC395" s="5"/>
      <c r="AE395" s="1" t="n">
        <f aca="false">H394-P395</f>
        <v>0</v>
      </c>
      <c r="AF395" s="5"/>
      <c r="AH395" s="1" t="n">
        <f aca="false">I394-Q395</f>
        <v>0</v>
      </c>
      <c r="AI395" s="5"/>
      <c r="AK395" s="1" t="n">
        <f aca="false">J394-R395</f>
        <v>0</v>
      </c>
      <c r="AL395" s="5"/>
      <c r="AN395" s="1" t="n">
        <f aca="false">K394-S395</f>
        <v>0</v>
      </c>
    </row>
    <row r="396" customFormat="false" ht="25.5" hidden="false" customHeight="false" outlineLevel="0" collapsed="false">
      <c r="A396" s="21"/>
      <c r="B396" s="16"/>
      <c r="C396" s="17"/>
      <c r="D396" s="14" t="s">
        <v>29</v>
      </c>
      <c r="E396" s="15" t="n">
        <v>9164.93</v>
      </c>
      <c r="F396" s="15" t="n">
        <v>9164.93</v>
      </c>
      <c r="G396" s="15" t="n">
        <v>9164.93</v>
      </c>
      <c r="H396" s="15" t="n">
        <v>0</v>
      </c>
      <c r="I396" s="15" t="n">
        <v>0</v>
      </c>
      <c r="J396" s="15" t="n">
        <v>0</v>
      </c>
      <c r="K396" s="15" t="n">
        <f aca="false">E396+F396+G396+H396+I396+J396</f>
        <v>27494.79</v>
      </c>
      <c r="W396" s="5"/>
      <c r="Z396" s="5"/>
      <c r="AC396" s="5"/>
      <c r="AF396" s="5"/>
      <c r="AI396" s="5"/>
      <c r="AL396" s="5"/>
    </row>
    <row r="397" customFormat="false" ht="25.5" hidden="false" customHeight="false" outlineLevel="0" collapsed="false">
      <c r="A397" s="21"/>
      <c r="B397" s="16"/>
      <c r="C397" s="17"/>
      <c r="D397" s="14" t="s">
        <v>30</v>
      </c>
      <c r="E397" s="15" t="n">
        <v>0</v>
      </c>
      <c r="F397" s="15" t="n">
        <v>0</v>
      </c>
      <c r="G397" s="15" t="n">
        <v>0</v>
      </c>
      <c r="H397" s="15" t="n">
        <v>0</v>
      </c>
      <c r="I397" s="15" t="n">
        <v>0</v>
      </c>
      <c r="J397" s="15" t="n">
        <v>0</v>
      </c>
      <c r="K397" s="15" t="n">
        <f aca="false">E397+F397+G397+H397+I397+J397</f>
        <v>0</v>
      </c>
      <c r="W397" s="5"/>
      <c r="Z397" s="5"/>
      <c r="AC397" s="5"/>
      <c r="AF397" s="5"/>
      <c r="AI397" s="5"/>
      <c r="AL397" s="5"/>
    </row>
    <row r="398" customFormat="false" ht="12.75" hidden="false" customHeight="false" outlineLevel="0" collapsed="false">
      <c r="A398" s="21"/>
      <c r="B398" s="16"/>
      <c r="C398" s="17"/>
      <c r="D398" s="14" t="s">
        <v>31</v>
      </c>
      <c r="E398" s="15" t="n">
        <v>0</v>
      </c>
      <c r="F398" s="15" t="n">
        <v>0</v>
      </c>
      <c r="G398" s="15" t="n">
        <v>0</v>
      </c>
      <c r="H398" s="15" t="n">
        <v>0</v>
      </c>
      <c r="I398" s="15" t="n">
        <v>0</v>
      </c>
      <c r="J398" s="15" t="n">
        <v>0</v>
      </c>
      <c r="K398" s="15" t="n">
        <f aca="false">E398+F398+G398+H398+I398+J398</f>
        <v>0</v>
      </c>
      <c r="W398" s="5"/>
      <c r="Z398" s="5"/>
      <c r="AC398" s="5"/>
      <c r="AF398" s="5"/>
      <c r="AI398" s="5"/>
      <c r="AL398" s="5"/>
    </row>
    <row r="399" customFormat="false" ht="51" hidden="false" customHeight="false" outlineLevel="0" collapsed="false">
      <c r="A399" s="11" t="s">
        <v>166</v>
      </c>
      <c r="B399" s="12" t="s">
        <v>167</v>
      </c>
      <c r="C399" s="13" t="s">
        <v>27</v>
      </c>
      <c r="D399" s="14" t="s">
        <v>14</v>
      </c>
      <c r="E399" s="15" t="n">
        <v>308428.37</v>
      </c>
      <c r="F399" s="15" t="n">
        <v>306582</v>
      </c>
      <c r="G399" s="15" t="n">
        <v>306818.27</v>
      </c>
      <c r="H399" s="15" t="n">
        <v>306818.27</v>
      </c>
      <c r="I399" s="15" t="n">
        <v>306818.27</v>
      </c>
      <c r="J399" s="15" t="n">
        <v>306818.27</v>
      </c>
      <c r="K399" s="15" t="n">
        <f aca="false">E399+F399+G399+H399+I399+J399</f>
        <v>1842283.45</v>
      </c>
      <c r="M399" s="4" t="n">
        <f aca="false">M400-E399</f>
        <v>0</v>
      </c>
      <c r="N399" s="4" t="n">
        <f aca="false">N400-F399</f>
        <v>0</v>
      </c>
      <c r="O399" s="4" t="n">
        <f aca="false">O400-G399</f>
        <v>0</v>
      </c>
      <c r="P399" s="4" t="n">
        <f aca="false">P400-H399</f>
        <v>0</v>
      </c>
      <c r="Q399" s="4" t="n">
        <f aca="false">Q400-I399</f>
        <v>0</v>
      </c>
      <c r="R399" s="4" t="n">
        <f aca="false">R400-J399</f>
        <v>0</v>
      </c>
      <c r="S399" s="4" t="n">
        <f aca="false">S400-K399</f>
        <v>0</v>
      </c>
      <c r="T399" s="18" t="n">
        <f aca="false">E409</f>
        <v>308428.37</v>
      </c>
      <c r="U399" s="1" t="n">
        <f aca="false">E399-T399</f>
        <v>0</v>
      </c>
      <c r="W399" s="18" t="n">
        <f aca="false">F409</f>
        <v>306582</v>
      </c>
      <c r="X399" s="1" t="n">
        <f aca="false">F399-W399</f>
        <v>0</v>
      </c>
      <c r="Z399" s="18" t="n">
        <f aca="false">G409</f>
        <v>306818.27</v>
      </c>
      <c r="AA399" s="1" t="n">
        <f aca="false">G399-Z399</f>
        <v>0</v>
      </c>
      <c r="AC399" s="18" t="n">
        <f aca="false">H409</f>
        <v>306818.27</v>
      </c>
      <c r="AD399" s="1" t="n">
        <f aca="false">H399-AC399</f>
        <v>0</v>
      </c>
      <c r="AF399" s="18" t="n">
        <f aca="false">I409</f>
        <v>306818.27</v>
      </c>
      <c r="AG399" s="1" t="n">
        <f aca="false">I399-AF399</f>
        <v>0</v>
      </c>
      <c r="AI399" s="18" t="n">
        <f aca="false">J409</f>
        <v>306818.27</v>
      </c>
      <c r="AJ399" s="1" t="n">
        <f aca="false">J399-AI399</f>
        <v>0</v>
      </c>
      <c r="AL399" s="18" t="n">
        <f aca="false">K409</f>
        <v>1842283.45</v>
      </c>
      <c r="AM399" s="1" t="n">
        <f aca="false">K399-AL399</f>
        <v>0</v>
      </c>
      <c r="AQ399" s="1" t="b">
        <f aca="false">E399=E404</f>
        <v>1</v>
      </c>
    </row>
    <row r="400" customFormat="false" ht="25.5" hidden="false" customHeight="false" outlineLevel="0" collapsed="false">
      <c r="A400" s="21"/>
      <c r="B400" s="16"/>
      <c r="C400" s="17"/>
      <c r="D400" s="14" t="s">
        <v>28</v>
      </c>
      <c r="E400" s="15" t="n">
        <v>0</v>
      </c>
      <c r="F400" s="15" t="n">
        <v>0</v>
      </c>
      <c r="G400" s="15" t="n">
        <v>0</v>
      </c>
      <c r="H400" s="15" t="n">
        <v>0</v>
      </c>
      <c r="I400" s="15" t="n">
        <v>0</v>
      </c>
      <c r="J400" s="15" t="n">
        <v>0</v>
      </c>
      <c r="K400" s="15" t="n">
        <f aca="false">E400+F400+G400+H400+I400+J400</f>
        <v>0</v>
      </c>
      <c r="M400" s="4" t="n">
        <f aca="false">E400+E401+E402+E403</f>
        <v>308428.37</v>
      </c>
      <c r="N400" s="4" t="n">
        <f aca="false">F400+F401+F402+F403</f>
        <v>306582</v>
      </c>
      <c r="O400" s="4" t="n">
        <f aca="false">G400+G401+G402+G403</f>
        <v>306818.27</v>
      </c>
      <c r="P400" s="4" t="n">
        <f aca="false">H400+H401+H402+H403</f>
        <v>306818.27</v>
      </c>
      <c r="Q400" s="4" t="n">
        <f aca="false">I400+I401+I402+I403</f>
        <v>306818.27</v>
      </c>
      <c r="R400" s="4" t="n">
        <f aca="false">J400+J401+J402+J403</f>
        <v>306818.27</v>
      </c>
      <c r="S400" s="4" t="n">
        <f aca="false">K400+K401+K402+K403</f>
        <v>1842283.45</v>
      </c>
      <c r="T400" s="18" t="n">
        <f aca="false">E410</f>
        <v>0</v>
      </c>
      <c r="U400" s="1" t="n">
        <f aca="false">E400-T400</f>
        <v>0</v>
      </c>
      <c r="V400" s="1" t="n">
        <f aca="false">E399-M400</f>
        <v>0</v>
      </c>
      <c r="W400" s="18" t="n">
        <f aca="false">F410</f>
        <v>0</v>
      </c>
      <c r="X400" s="1" t="n">
        <f aca="false">F400-W400</f>
        <v>0</v>
      </c>
      <c r="Y400" s="1" t="n">
        <f aca="false">F399-N400</f>
        <v>0</v>
      </c>
      <c r="Z400" s="18" t="n">
        <f aca="false">G410</f>
        <v>0</v>
      </c>
      <c r="AA400" s="1" t="n">
        <f aca="false">G400-Z400</f>
        <v>0</v>
      </c>
      <c r="AB400" s="1" t="n">
        <f aca="false">G399-O400</f>
        <v>0</v>
      </c>
      <c r="AC400" s="18" t="n">
        <f aca="false">H410</f>
        <v>0</v>
      </c>
      <c r="AD400" s="1" t="n">
        <f aca="false">H400-AC400</f>
        <v>0</v>
      </c>
      <c r="AE400" s="1" t="n">
        <f aca="false">H399-P400</f>
        <v>0</v>
      </c>
      <c r="AF400" s="18" t="n">
        <f aca="false">I410</f>
        <v>0</v>
      </c>
      <c r="AG400" s="1" t="n">
        <f aca="false">I400-AF400</f>
        <v>0</v>
      </c>
      <c r="AH400" s="1" t="n">
        <f aca="false">I399-Q400</f>
        <v>0</v>
      </c>
      <c r="AI400" s="18" t="n">
        <f aca="false">J410</f>
        <v>0</v>
      </c>
      <c r="AJ400" s="1" t="n">
        <f aca="false">J400-AI400</f>
        <v>0</v>
      </c>
      <c r="AK400" s="1" t="n">
        <f aca="false">J399-R400</f>
        <v>0</v>
      </c>
      <c r="AL400" s="18" t="n">
        <f aca="false">K410</f>
        <v>0</v>
      </c>
      <c r="AM400" s="1" t="n">
        <f aca="false">K400-AL400</f>
        <v>0</v>
      </c>
      <c r="AN400" s="1" t="n">
        <f aca="false">K399-S400</f>
        <v>0</v>
      </c>
      <c r="AQ400" s="1" t="b">
        <f aca="false">E400=E405</f>
        <v>1</v>
      </c>
    </row>
    <row r="401" customFormat="false" ht="25.5" hidden="false" customHeight="false" outlineLevel="0" collapsed="false">
      <c r="A401" s="21"/>
      <c r="B401" s="16"/>
      <c r="C401" s="17"/>
      <c r="D401" s="14" t="s">
        <v>29</v>
      </c>
      <c r="E401" s="15" t="n">
        <v>0</v>
      </c>
      <c r="F401" s="15" t="n">
        <v>0</v>
      </c>
      <c r="G401" s="15" t="n">
        <v>0</v>
      </c>
      <c r="H401" s="15" t="n">
        <v>0</v>
      </c>
      <c r="I401" s="15" t="n">
        <v>0</v>
      </c>
      <c r="J401" s="15" t="n">
        <v>0</v>
      </c>
      <c r="K401" s="15" t="n">
        <f aca="false">E401+F401+G401+H401+I401+J401</f>
        <v>0</v>
      </c>
      <c r="T401" s="18" t="n">
        <f aca="false">E411</f>
        <v>0</v>
      </c>
      <c r="U401" s="1" t="n">
        <f aca="false">E401-T401</f>
        <v>0</v>
      </c>
      <c r="W401" s="18" t="n">
        <f aca="false">F411</f>
        <v>0</v>
      </c>
      <c r="X401" s="1" t="n">
        <f aca="false">F401-W401</f>
        <v>0</v>
      </c>
      <c r="Z401" s="18" t="n">
        <f aca="false">G411</f>
        <v>0</v>
      </c>
      <c r="AA401" s="1" t="n">
        <f aca="false">G401-Z401</f>
        <v>0</v>
      </c>
      <c r="AC401" s="18" t="n">
        <f aca="false">H411</f>
        <v>0</v>
      </c>
      <c r="AD401" s="1" t="n">
        <f aca="false">H401-AC401</f>
        <v>0</v>
      </c>
      <c r="AF401" s="18" t="n">
        <f aca="false">I411</f>
        <v>0</v>
      </c>
      <c r="AG401" s="1" t="n">
        <f aca="false">I401-AF401</f>
        <v>0</v>
      </c>
      <c r="AI401" s="18" t="n">
        <f aca="false">J411</f>
        <v>0</v>
      </c>
      <c r="AJ401" s="1" t="n">
        <f aca="false">J401-AI401</f>
        <v>0</v>
      </c>
      <c r="AL401" s="18" t="n">
        <f aca="false">K411</f>
        <v>0</v>
      </c>
      <c r="AM401" s="1" t="n">
        <f aca="false">K401-AL401</f>
        <v>0</v>
      </c>
      <c r="AQ401" s="1" t="b">
        <f aca="false">E401=E406</f>
        <v>1</v>
      </c>
    </row>
    <row r="402" customFormat="false" ht="25.5" hidden="false" customHeight="false" outlineLevel="0" collapsed="false">
      <c r="A402" s="21"/>
      <c r="B402" s="16"/>
      <c r="C402" s="17"/>
      <c r="D402" s="14" t="s">
        <v>30</v>
      </c>
      <c r="E402" s="15" t="n">
        <v>308428.37</v>
      </c>
      <c r="F402" s="15" t="n">
        <v>306582</v>
      </c>
      <c r="G402" s="15" t="n">
        <v>306818.27</v>
      </c>
      <c r="H402" s="15" t="n">
        <v>306818.27</v>
      </c>
      <c r="I402" s="15" t="n">
        <v>306818.27</v>
      </c>
      <c r="J402" s="15" t="n">
        <v>306818.27</v>
      </c>
      <c r="K402" s="15" t="n">
        <f aca="false">E402+F402+G402+H402+I402+J402</f>
        <v>1842283.45</v>
      </c>
      <c r="T402" s="18" t="n">
        <f aca="false">E412</f>
        <v>308428.37</v>
      </c>
      <c r="U402" s="1" t="n">
        <f aca="false">E402-T402</f>
        <v>0</v>
      </c>
      <c r="W402" s="18" t="n">
        <f aca="false">F412</f>
        <v>306582</v>
      </c>
      <c r="X402" s="1" t="n">
        <f aca="false">F402-W402</f>
        <v>0</v>
      </c>
      <c r="Z402" s="18" t="n">
        <f aca="false">G412</f>
        <v>306818.27</v>
      </c>
      <c r="AA402" s="1" t="n">
        <f aca="false">G402-Z402</f>
        <v>0</v>
      </c>
      <c r="AC402" s="18" t="n">
        <f aca="false">H412</f>
        <v>306818.27</v>
      </c>
      <c r="AD402" s="1" t="n">
        <f aca="false">H402-AC402</f>
        <v>0</v>
      </c>
      <c r="AF402" s="18" t="n">
        <f aca="false">I412</f>
        <v>306818.27</v>
      </c>
      <c r="AG402" s="1" t="n">
        <f aca="false">I402-AF402</f>
        <v>0</v>
      </c>
      <c r="AI402" s="18" t="n">
        <f aca="false">J412</f>
        <v>306818.27</v>
      </c>
      <c r="AJ402" s="1" t="n">
        <f aca="false">J402-AI402</f>
        <v>0</v>
      </c>
      <c r="AL402" s="18" t="n">
        <f aca="false">K412</f>
        <v>1842283.45</v>
      </c>
      <c r="AM402" s="1" t="n">
        <f aca="false">K402-AL402</f>
        <v>0</v>
      </c>
      <c r="AQ402" s="1" t="b">
        <f aca="false">E402=E407</f>
        <v>1</v>
      </c>
    </row>
    <row r="403" customFormat="false" ht="12.75" hidden="false" customHeight="false" outlineLevel="0" collapsed="false">
      <c r="A403" s="21"/>
      <c r="B403" s="16"/>
      <c r="C403" s="17"/>
      <c r="D403" s="14" t="s">
        <v>31</v>
      </c>
      <c r="E403" s="15" t="n">
        <v>0</v>
      </c>
      <c r="F403" s="15" t="n">
        <v>0</v>
      </c>
      <c r="G403" s="15" t="n">
        <v>0</v>
      </c>
      <c r="H403" s="15" t="n">
        <v>0</v>
      </c>
      <c r="I403" s="15" t="n">
        <v>0</v>
      </c>
      <c r="J403" s="15" t="n">
        <v>0</v>
      </c>
      <c r="K403" s="15" t="n">
        <f aca="false">E403+F403+G403+H403+I403+J403</f>
        <v>0</v>
      </c>
      <c r="W403" s="5"/>
      <c r="Z403" s="5"/>
      <c r="AC403" s="5"/>
      <c r="AF403" s="5"/>
      <c r="AI403" s="5"/>
      <c r="AL403" s="5"/>
      <c r="AQ403" s="1" t="b">
        <f aca="false">E403=E408</f>
        <v>1</v>
      </c>
    </row>
    <row r="404" customFormat="false" ht="63.75" hidden="false" customHeight="false" outlineLevel="0" collapsed="false">
      <c r="A404" s="21"/>
      <c r="B404" s="16"/>
      <c r="C404" s="13" t="s">
        <v>33</v>
      </c>
      <c r="D404" s="14" t="s">
        <v>14</v>
      </c>
      <c r="E404" s="15" t="n">
        <v>308428.37</v>
      </c>
      <c r="F404" s="15" t="n">
        <v>306582</v>
      </c>
      <c r="G404" s="15" t="n">
        <v>306818.27</v>
      </c>
      <c r="H404" s="15" t="n">
        <v>306818.27</v>
      </c>
      <c r="I404" s="15" t="n">
        <v>306818.27</v>
      </c>
      <c r="J404" s="15" t="n">
        <v>306818.27</v>
      </c>
      <c r="K404" s="15" t="n">
        <f aca="false">E404+F404+G404+H404+I404+J404</f>
        <v>1842283.45</v>
      </c>
      <c r="W404" s="5"/>
      <c r="Z404" s="5"/>
      <c r="AC404" s="5"/>
      <c r="AF404" s="5"/>
      <c r="AI404" s="5"/>
      <c r="AL404" s="5"/>
    </row>
    <row r="405" customFormat="false" ht="25.5" hidden="false" customHeight="false" outlineLevel="0" collapsed="false">
      <c r="A405" s="21"/>
      <c r="B405" s="16"/>
      <c r="C405" s="17"/>
      <c r="D405" s="14" t="s">
        <v>28</v>
      </c>
      <c r="E405" s="15" t="n">
        <v>0</v>
      </c>
      <c r="F405" s="15" t="n">
        <v>0</v>
      </c>
      <c r="G405" s="15" t="n">
        <v>0</v>
      </c>
      <c r="H405" s="15" t="n">
        <v>0</v>
      </c>
      <c r="I405" s="15" t="n">
        <v>0</v>
      </c>
      <c r="J405" s="15" t="n">
        <v>0</v>
      </c>
      <c r="K405" s="15" t="n">
        <f aca="false">E405+F405+G405+H405+I405+J405</f>
        <v>0</v>
      </c>
      <c r="W405" s="5"/>
      <c r="Z405" s="5"/>
      <c r="AC405" s="5"/>
      <c r="AF405" s="5"/>
      <c r="AI405" s="5"/>
      <c r="AL405" s="5"/>
    </row>
    <row r="406" customFormat="false" ht="25.5" hidden="false" customHeight="false" outlineLevel="0" collapsed="false">
      <c r="A406" s="21"/>
      <c r="B406" s="16"/>
      <c r="C406" s="17"/>
      <c r="D406" s="14" t="s">
        <v>29</v>
      </c>
      <c r="E406" s="15" t="n">
        <v>0</v>
      </c>
      <c r="F406" s="15" t="n">
        <v>0</v>
      </c>
      <c r="G406" s="15" t="n">
        <v>0</v>
      </c>
      <c r="H406" s="15" t="n">
        <v>0</v>
      </c>
      <c r="I406" s="15" t="n">
        <v>0</v>
      </c>
      <c r="J406" s="15" t="n">
        <v>0</v>
      </c>
      <c r="K406" s="15" t="n">
        <f aca="false">E406+F406+G406+H406+I406+J406</f>
        <v>0</v>
      </c>
      <c r="W406" s="5"/>
      <c r="Z406" s="5"/>
      <c r="AC406" s="5"/>
      <c r="AF406" s="5"/>
      <c r="AI406" s="5"/>
      <c r="AL406" s="5"/>
    </row>
    <row r="407" customFormat="false" ht="25.5" hidden="false" customHeight="false" outlineLevel="0" collapsed="false">
      <c r="A407" s="21"/>
      <c r="B407" s="16"/>
      <c r="C407" s="17"/>
      <c r="D407" s="14" t="s">
        <v>30</v>
      </c>
      <c r="E407" s="15" t="n">
        <v>308428.37</v>
      </c>
      <c r="F407" s="15" t="n">
        <v>306582</v>
      </c>
      <c r="G407" s="15" t="n">
        <v>306818.27</v>
      </c>
      <c r="H407" s="15" t="n">
        <v>306818.27</v>
      </c>
      <c r="I407" s="15" t="n">
        <v>306818.27</v>
      </c>
      <c r="J407" s="15" t="n">
        <v>306818.27</v>
      </c>
      <c r="K407" s="15" t="n">
        <f aca="false">E407+F407+G407+H407+I407+J407</f>
        <v>1842283.45</v>
      </c>
      <c r="W407" s="5"/>
      <c r="Z407" s="5"/>
      <c r="AC407" s="5"/>
      <c r="AF407" s="5"/>
      <c r="AI407" s="5"/>
      <c r="AL407" s="5"/>
    </row>
    <row r="408" customFormat="false" ht="12.75" hidden="false" customHeight="false" outlineLevel="0" collapsed="false">
      <c r="A408" s="21"/>
      <c r="B408" s="16"/>
      <c r="C408" s="17"/>
      <c r="D408" s="14" t="s">
        <v>31</v>
      </c>
      <c r="E408" s="15" t="n">
        <v>0</v>
      </c>
      <c r="F408" s="15" t="n">
        <v>0</v>
      </c>
      <c r="G408" s="15" t="n">
        <v>0</v>
      </c>
      <c r="H408" s="15" t="n">
        <v>0</v>
      </c>
      <c r="I408" s="15" t="n">
        <v>0</v>
      </c>
      <c r="J408" s="15" t="n">
        <v>0</v>
      </c>
      <c r="K408" s="15" t="n">
        <f aca="false">E408+F408+G408+H408+I408+J408</f>
        <v>0</v>
      </c>
      <c r="W408" s="5"/>
      <c r="Z408" s="5"/>
      <c r="AC408" s="5"/>
      <c r="AF408" s="5"/>
      <c r="AI408" s="5"/>
      <c r="AL408" s="5"/>
    </row>
    <row r="409" customFormat="false" ht="63.75" hidden="false" customHeight="false" outlineLevel="0" collapsed="false">
      <c r="A409" s="11" t="s">
        <v>168</v>
      </c>
      <c r="B409" s="12" t="s">
        <v>169</v>
      </c>
      <c r="C409" s="13" t="s">
        <v>33</v>
      </c>
      <c r="D409" s="14" t="s">
        <v>14</v>
      </c>
      <c r="E409" s="15" t="n">
        <v>308428.37</v>
      </c>
      <c r="F409" s="15" t="n">
        <v>306582</v>
      </c>
      <c r="G409" s="15" t="n">
        <v>306818.27</v>
      </c>
      <c r="H409" s="15" t="n">
        <v>306818.27</v>
      </c>
      <c r="I409" s="15" t="n">
        <v>306818.27</v>
      </c>
      <c r="J409" s="15" t="n">
        <v>306818.27</v>
      </c>
      <c r="K409" s="15" t="n">
        <f aca="false">E409+F409+G409+H409+I409+J409</f>
        <v>1842283.45</v>
      </c>
      <c r="M409" s="4" t="n">
        <f aca="false">M410-E409</f>
        <v>0</v>
      </c>
      <c r="N409" s="4" t="n">
        <f aca="false">N410-F409</f>
        <v>0</v>
      </c>
      <c r="O409" s="4" t="n">
        <f aca="false">O410-G409</f>
        <v>0</v>
      </c>
      <c r="P409" s="4" t="n">
        <f aca="false">P410-H409</f>
        <v>0</v>
      </c>
      <c r="Q409" s="4" t="n">
        <f aca="false">Q410-I409</f>
        <v>0</v>
      </c>
      <c r="R409" s="4" t="n">
        <f aca="false">R410-J409</f>
        <v>0</v>
      </c>
      <c r="S409" s="4" t="n">
        <f aca="false">S410-K409</f>
        <v>0</v>
      </c>
      <c r="W409" s="5"/>
      <c r="Z409" s="5"/>
      <c r="AC409" s="5"/>
      <c r="AF409" s="5"/>
      <c r="AI409" s="5"/>
      <c r="AL409" s="5"/>
    </row>
    <row r="410" customFormat="false" ht="25.5" hidden="false" customHeight="false" outlineLevel="0" collapsed="false">
      <c r="A410" s="21"/>
      <c r="B410" s="16"/>
      <c r="C410" s="17"/>
      <c r="D410" s="14" t="s">
        <v>28</v>
      </c>
      <c r="E410" s="15" t="n">
        <v>0</v>
      </c>
      <c r="F410" s="15" t="n">
        <v>0</v>
      </c>
      <c r="G410" s="15" t="n">
        <v>0</v>
      </c>
      <c r="H410" s="15" t="n">
        <v>0</v>
      </c>
      <c r="I410" s="15" t="n">
        <v>0</v>
      </c>
      <c r="J410" s="15" t="n">
        <v>0</v>
      </c>
      <c r="K410" s="15" t="n">
        <f aca="false">E410+F410+G410+H410+I410+J410</f>
        <v>0</v>
      </c>
      <c r="M410" s="4" t="n">
        <f aca="false">E410+E411+E412+E413</f>
        <v>308428.37</v>
      </c>
      <c r="N410" s="4" t="n">
        <f aca="false">F410+F411+F412+F413</f>
        <v>306582</v>
      </c>
      <c r="O410" s="4" t="n">
        <f aca="false">G410+G411+G412+G413</f>
        <v>306818.27</v>
      </c>
      <c r="P410" s="4" t="n">
        <f aca="false">H410+H411+H412+H413</f>
        <v>306818.27</v>
      </c>
      <c r="Q410" s="4" t="n">
        <f aca="false">I410+I411+I412+I413</f>
        <v>306818.27</v>
      </c>
      <c r="R410" s="4" t="n">
        <f aca="false">J410+J411+J412+J413</f>
        <v>306818.27</v>
      </c>
      <c r="S410" s="4" t="n">
        <f aca="false">K410+K411+K412+K413</f>
        <v>1842283.45</v>
      </c>
      <c r="V410" s="1" t="n">
        <f aca="false">E409-M410</f>
        <v>0</v>
      </c>
      <c r="W410" s="5"/>
      <c r="Y410" s="1" t="n">
        <f aca="false">F409-N410</f>
        <v>0</v>
      </c>
      <c r="Z410" s="5"/>
      <c r="AB410" s="1" t="n">
        <f aca="false">G409-O410</f>
        <v>0</v>
      </c>
      <c r="AC410" s="5"/>
      <c r="AE410" s="1" t="n">
        <f aca="false">H409-P410</f>
        <v>0</v>
      </c>
      <c r="AF410" s="5"/>
      <c r="AH410" s="1" t="n">
        <f aca="false">I409-Q410</f>
        <v>0</v>
      </c>
      <c r="AI410" s="5"/>
      <c r="AK410" s="1" t="n">
        <f aca="false">J409-R410</f>
        <v>0</v>
      </c>
      <c r="AL410" s="5"/>
      <c r="AN410" s="1" t="n">
        <f aca="false">K409-S410</f>
        <v>0</v>
      </c>
    </row>
    <row r="411" customFormat="false" ht="25.5" hidden="false" customHeight="false" outlineLevel="0" collapsed="false">
      <c r="A411" s="21"/>
      <c r="B411" s="16"/>
      <c r="C411" s="17"/>
      <c r="D411" s="14" t="s">
        <v>29</v>
      </c>
      <c r="E411" s="15" t="n">
        <v>0</v>
      </c>
      <c r="F411" s="15" t="n">
        <v>0</v>
      </c>
      <c r="G411" s="15" t="n">
        <v>0</v>
      </c>
      <c r="H411" s="15" t="n">
        <v>0</v>
      </c>
      <c r="I411" s="15" t="n">
        <v>0</v>
      </c>
      <c r="J411" s="15" t="n">
        <v>0</v>
      </c>
      <c r="K411" s="15" t="n">
        <f aca="false">E411+F411+G411+H411+I411+J411</f>
        <v>0</v>
      </c>
      <c r="W411" s="5"/>
      <c r="Z411" s="5"/>
      <c r="AC411" s="5"/>
      <c r="AF411" s="5"/>
      <c r="AI411" s="5"/>
      <c r="AL411" s="5"/>
    </row>
    <row r="412" customFormat="false" ht="25.5" hidden="false" customHeight="false" outlineLevel="0" collapsed="false">
      <c r="A412" s="21"/>
      <c r="B412" s="16"/>
      <c r="C412" s="17"/>
      <c r="D412" s="14" t="s">
        <v>30</v>
      </c>
      <c r="E412" s="15" t="n">
        <v>308428.37</v>
      </c>
      <c r="F412" s="15" t="n">
        <v>306582</v>
      </c>
      <c r="G412" s="15" t="n">
        <v>306818.27</v>
      </c>
      <c r="H412" s="15" t="n">
        <v>306818.27</v>
      </c>
      <c r="I412" s="15" t="n">
        <v>306818.27</v>
      </c>
      <c r="J412" s="15" t="n">
        <v>306818.27</v>
      </c>
      <c r="K412" s="15" t="n">
        <f aca="false">E412+F412+G412+H412+I412+J412</f>
        <v>1842283.45</v>
      </c>
      <c r="W412" s="5"/>
      <c r="Z412" s="5"/>
      <c r="AC412" s="5"/>
      <c r="AF412" s="5"/>
      <c r="AI412" s="5"/>
      <c r="AL412" s="5"/>
    </row>
    <row r="413" customFormat="false" ht="12.75" hidden="false" customHeight="false" outlineLevel="0" collapsed="false">
      <c r="A413" s="21"/>
      <c r="B413" s="16"/>
      <c r="C413" s="17"/>
      <c r="D413" s="14" t="s">
        <v>31</v>
      </c>
      <c r="E413" s="15" t="n">
        <v>0</v>
      </c>
      <c r="F413" s="15" t="n">
        <v>0</v>
      </c>
      <c r="G413" s="15" t="n">
        <v>0</v>
      </c>
      <c r="H413" s="15" t="n">
        <v>0</v>
      </c>
      <c r="I413" s="15" t="n">
        <v>0</v>
      </c>
      <c r="J413" s="15" t="n">
        <v>0</v>
      </c>
      <c r="K413" s="15" t="n">
        <f aca="false">E413+F413+G413+H413+I413+J413</f>
        <v>0</v>
      </c>
      <c r="W413" s="5"/>
      <c r="Z413" s="5"/>
      <c r="AC413" s="5"/>
      <c r="AF413" s="5"/>
      <c r="AI413" s="5"/>
      <c r="AL413" s="5"/>
    </row>
    <row r="414" customFormat="false" ht="51" hidden="false" customHeight="false" outlineLevel="0" collapsed="false">
      <c r="A414" s="11" t="s">
        <v>170</v>
      </c>
      <c r="B414" s="12" t="s">
        <v>171</v>
      </c>
      <c r="C414" s="13" t="s">
        <v>27</v>
      </c>
      <c r="D414" s="14" t="s">
        <v>14</v>
      </c>
      <c r="E414" s="15" t="n">
        <v>6736.57</v>
      </c>
      <c r="F414" s="15" t="n">
        <v>5555.41</v>
      </c>
      <c r="G414" s="15" t="n">
        <v>5555.41</v>
      </c>
      <c r="H414" s="15" t="n">
        <v>5407.46</v>
      </c>
      <c r="I414" s="15" t="n">
        <v>5407.46</v>
      </c>
      <c r="J414" s="15" t="n">
        <v>5407.46</v>
      </c>
      <c r="K414" s="15" t="n">
        <f aca="false">E414+F414+G414+H414+I414+J414</f>
        <v>34069.77</v>
      </c>
      <c r="M414" s="4" t="n">
        <f aca="false">M415-E414</f>
        <v>0</v>
      </c>
      <c r="N414" s="4" t="n">
        <f aca="false">N415-F414</f>
        <v>0</v>
      </c>
      <c r="O414" s="4" t="n">
        <f aca="false">O415-G414</f>
        <v>0</v>
      </c>
      <c r="P414" s="4" t="n">
        <f aca="false">P415-H414</f>
        <v>0</v>
      </c>
      <c r="Q414" s="4" t="n">
        <f aca="false">Q415-I414</f>
        <v>0</v>
      </c>
      <c r="R414" s="4" t="n">
        <f aca="false">R415-J414</f>
        <v>0</v>
      </c>
      <c r="S414" s="4" t="n">
        <f aca="false">S415-K414</f>
        <v>0</v>
      </c>
      <c r="T414" s="18" t="n">
        <f aca="false">E424+E429+E434+E439+E444+E449+E454+E459</f>
        <v>6736.57</v>
      </c>
      <c r="U414" s="1" t="n">
        <f aca="false">E414-T414</f>
        <v>0</v>
      </c>
      <c r="W414" s="18" t="n">
        <f aca="false">F424+F429+F434+F439+F444+F449+F454+F459</f>
        <v>5555.41</v>
      </c>
      <c r="X414" s="19" t="n">
        <f aca="false">F414-W414</f>
        <v>0</v>
      </c>
      <c r="Z414" s="18" t="n">
        <f aca="false">G424+G429+G434+G439+G444+G449+G454+G459</f>
        <v>5555.41</v>
      </c>
      <c r="AA414" s="1" t="n">
        <f aca="false">G414-Z414</f>
        <v>0</v>
      </c>
      <c r="AC414" s="18" t="n">
        <f aca="false">H424+H429+H434+H439+H444+H449+H454+H459</f>
        <v>5407.46</v>
      </c>
      <c r="AD414" s="1" t="n">
        <f aca="false">H414-AC414</f>
        <v>0</v>
      </c>
      <c r="AF414" s="18" t="n">
        <f aca="false">I424+I429+I434+I439+I444+I449+I454+I459</f>
        <v>5407.46</v>
      </c>
      <c r="AG414" s="1" t="n">
        <f aca="false">I414-AF414</f>
        <v>0</v>
      </c>
      <c r="AI414" s="18" t="n">
        <f aca="false">J424+J429+J434+J439+J444+J449+J454+J459</f>
        <v>5407.46</v>
      </c>
      <c r="AJ414" s="1" t="n">
        <f aca="false">J414-AI414</f>
        <v>0</v>
      </c>
      <c r="AL414" s="18" t="n">
        <f aca="false">K424+K429+K434+K439+K444+K449+K454+K459</f>
        <v>34069.77</v>
      </c>
      <c r="AM414" s="1" t="n">
        <f aca="false">K414-AL414</f>
        <v>0</v>
      </c>
      <c r="AQ414" s="1" t="b">
        <f aca="false">E414=E419</f>
        <v>1</v>
      </c>
    </row>
    <row r="415" customFormat="false" ht="25.5" hidden="false" customHeight="false" outlineLevel="0" collapsed="false">
      <c r="A415" s="21"/>
      <c r="B415" s="16"/>
      <c r="C415" s="17"/>
      <c r="D415" s="14" t="s">
        <v>28</v>
      </c>
      <c r="E415" s="15" t="n">
        <v>0</v>
      </c>
      <c r="F415" s="15" t="n">
        <v>0</v>
      </c>
      <c r="G415" s="15" t="n">
        <v>0</v>
      </c>
      <c r="H415" s="15" t="n">
        <v>0</v>
      </c>
      <c r="I415" s="15" t="n">
        <v>0</v>
      </c>
      <c r="J415" s="15" t="n">
        <v>0</v>
      </c>
      <c r="K415" s="15" t="n">
        <f aca="false">E415+F415+G415+H415+I415+J415</f>
        <v>0</v>
      </c>
      <c r="M415" s="4" t="n">
        <f aca="false">E415+E416+E417+E418</f>
        <v>6736.57</v>
      </c>
      <c r="N415" s="4" t="n">
        <f aca="false">F415+F416+F417+F418</f>
        <v>5555.41</v>
      </c>
      <c r="O415" s="4" t="n">
        <f aca="false">G415+G416+G417+G418</f>
        <v>5555.41</v>
      </c>
      <c r="P415" s="4" t="n">
        <f aca="false">H415+H416+H417+H418</f>
        <v>5407.46</v>
      </c>
      <c r="Q415" s="4" t="n">
        <f aca="false">I415+I416+I417+I418</f>
        <v>5407.46</v>
      </c>
      <c r="R415" s="4" t="n">
        <f aca="false">J415+J416+J417+J418</f>
        <v>5407.46</v>
      </c>
      <c r="S415" s="4" t="n">
        <f aca="false">K415+K416+K417+K418</f>
        <v>34069.77</v>
      </c>
      <c r="T415" s="18" t="n">
        <f aca="false">E425+E430+E435+E440+E445+E450+E455+E460</f>
        <v>0</v>
      </c>
      <c r="U415" s="1" t="n">
        <f aca="false">E415-T415</f>
        <v>0</v>
      </c>
      <c r="V415" s="1" t="n">
        <f aca="false">E414-M415</f>
        <v>0</v>
      </c>
      <c r="W415" s="18" t="n">
        <f aca="false">F425+F430+F435+F440+F445+F450+F455+F460</f>
        <v>0</v>
      </c>
      <c r="X415" s="1" t="n">
        <f aca="false">F415-W415</f>
        <v>0</v>
      </c>
      <c r="Y415" s="1" t="n">
        <f aca="false">F414-N415</f>
        <v>0</v>
      </c>
      <c r="Z415" s="18" t="n">
        <f aca="false">G425+G430+G435+G440+G445+G450+G455+G460</f>
        <v>0</v>
      </c>
      <c r="AA415" s="1" t="n">
        <f aca="false">G415-Z415</f>
        <v>0</v>
      </c>
      <c r="AB415" s="1" t="n">
        <f aca="false">G414-O415</f>
        <v>0</v>
      </c>
      <c r="AC415" s="18" t="n">
        <f aca="false">H425+H430+H435+H440+H445+H450+H455+H460</f>
        <v>0</v>
      </c>
      <c r="AD415" s="1" t="n">
        <f aca="false">H415-AC415</f>
        <v>0</v>
      </c>
      <c r="AE415" s="1" t="n">
        <f aca="false">H414-P415</f>
        <v>0</v>
      </c>
      <c r="AF415" s="18" t="n">
        <f aca="false">I425+I430+I435+I440+I445+I450+I455+I460</f>
        <v>0</v>
      </c>
      <c r="AG415" s="1" t="n">
        <f aca="false">I415-AF415</f>
        <v>0</v>
      </c>
      <c r="AH415" s="1" t="n">
        <f aca="false">I414-Q415</f>
        <v>0</v>
      </c>
      <c r="AI415" s="18" t="n">
        <f aca="false">J425+J430+J435+J440+J445+J450+J455+J460</f>
        <v>0</v>
      </c>
      <c r="AJ415" s="1" t="n">
        <f aca="false">J415-AI415</f>
        <v>0</v>
      </c>
      <c r="AK415" s="1" t="n">
        <f aca="false">J414-R415</f>
        <v>0</v>
      </c>
      <c r="AL415" s="18" t="n">
        <f aca="false">K425+K430+K435+K440+K445+K450+K455+K460</f>
        <v>0</v>
      </c>
      <c r="AM415" s="1" t="n">
        <f aca="false">K415-AL415</f>
        <v>0</v>
      </c>
      <c r="AN415" s="1" t="n">
        <f aca="false">K414-S415</f>
        <v>0</v>
      </c>
      <c r="AQ415" s="1" t="b">
        <f aca="false">E415=E420</f>
        <v>1</v>
      </c>
    </row>
    <row r="416" customFormat="false" ht="25.5" hidden="false" customHeight="false" outlineLevel="0" collapsed="false">
      <c r="A416" s="21"/>
      <c r="B416" s="16"/>
      <c r="C416" s="17"/>
      <c r="D416" s="14" t="s">
        <v>29</v>
      </c>
      <c r="E416" s="15" t="n">
        <v>0</v>
      </c>
      <c r="F416" s="15" t="n">
        <v>0</v>
      </c>
      <c r="G416" s="15" t="n">
        <v>0</v>
      </c>
      <c r="H416" s="15" t="n">
        <v>0</v>
      </c>
      <c r="I416" s="15" t="n">
        <v>0</v>
      </c>
      <c r="J416" s="15" t="n">
        <v>0</v>
      </c>
      <c r="K416" s="15" t="n">
        <f aca="false">E416+F416+G416+H416+I416+J416</f>
        <v>0</v>
      </c>
      <c r="T416" s="18" t="n">
        <f aca="false">E426+E431+E436+E441+E446+E451+E456+E461</f>
        <v>0</v>
      </c>
      <c r="U416" s="1" t="n">
        <f aca="false">E416-T416</f>
        <v>0</v>
      </c>
      <c r="W416" s="18" t="n">
        <f aca="false">F426+F431+F436+F441+F446+F451+F456+F461</f>
        <v>0</v>
      </c>
      <c r="X416" s="1" t="n">
        <f aca="false">F416-W416</f>
        <v>0</v>
      </c>
      <c r="Z416" s="18" t="n">
        <f aca="false">G426+G431+G436+G441+G446+G451+G456+G461</f>
        <v>0</v>
      </c>
      <c r="AA416" s="1" t="n">
        <f aca="false">G416-Z416</f>
        <v>0</v>
      </c>
      <c r="AC416" s="18" t="n">
        <f aca="false">H426+H431+H436+H441+H446+H451+H456+H461</f>
        <v>0</v>
      </c>
      <c r="AD416" s="1" t="n">
        <f aca="false">H416-AC416</f>
        <v>0</v>
      </c>
      <c r="AF416" s="18" t="n">
        <f aca="false">I426+I431+I436+I441+I446+I451+I456+I461</f>
        <v>0</v>
      </c>
      <c r="AG416" s="1" t="n">
        <f aca="false">I416-AF416</f>
        <v>0</v>
      </c>
      <c r="AI416" s="18" t="n">
        <f aca="false">J426+J431+J436+J441+J446+J451+J456+J461</f>
        <v>0</v>
      </c>
      <c r="AJ416" s="1" t="n">
        <f aca="false">J416-AI416</f>
        <v>0</v>
      </c>
      <c r="AL416" s="18" t="n">
        <f aca="false">K426+K431+K436+K441+K446+K451+K456+K461</f>
        <v>0</v>
      </c>
      <c r="AM416" s="1" t="n">
        <f aca="false">K416-AL416</f>
        <v>0</v>
      </c>
      <c r="AQ416" s="1" t="b">
        <f aca="false">E416=E421</f>
        <v>1</v>
      </c>
    </row>
    <row r="417" customFormat="false" ht="25.5" hidden="false" customHeight="false" outlineLevel="0" collapsed="false">
      <c r="A417" s="21"/>
      <c r="B417" s="16"/>
      <c r="C417" s="17"/>
      <c r="D417" s="14" t="s">
        <v>30</v>
      </c>
      <c r="E417" s="15" t="n">
        <v>6736.57</v>
      </c>
      <c r="F417" s="15" t="n">
        <v>5555.41</v>
      </c>
      <c r="G417" s="15" t="n">
        <v>5555.41</v>
      </c>
      <c r="H417" s="15" t="n">
        <v>5407.46</v>
      </c>
      <c r="I417" s="15" t="n">
        <v>5407.46</v>
      </c>
      <c r="J417" s="15" t="n">
        <v>5407.46</v>
      </c>
      <c r="K417" s="15" t="n">
        <f aca="false">E417+F417+G417+H417+I417+J417</f>
        <v>34069.77</v>
      </c>
      <c r="T417" s="18" t="n">
        <f aca="false">E427+E432+E437+E442+E447+E452+E457+E462</f>
        <v>6736.57</v>
      </c>
      <c r="U417" s="1" t="n">
        <f aca="false">E417-T417</f>
        <v>0</v>
      </c>
      <c r="W417" s="18" t="n">
        <f aca="false">F427+F432+F437+F442+F447+F452+F457+F462</f>
        <v>5555.41</v>
      </c>
      <c r="X417" s="19" t="n">
        <f aca="false">F417-W417</f>
        <v>0</v>
      </c>
      <c r="Z417" s="18" t="n">
        <f aca="false">G427+G432+G437+G442+G447+G452+G457+G462</f>
        <v>5555.41</v>
      </c>
      <c r="AA417" s="1" t="n">
        <f aca="false">G417-Z417</f>
        <v>0</v>
      </c>
      <c r="AC417" s="18" t="n">
        <f aca="false">H427+H432+H437+H442+H447+H452+H457+H462</f>
        <v>5407.46</v>
      </c>
      <c r="AD417" s="1" t="n">
        <f aca="false">H417-AC417</f>
        <v>0</v>
      </c>
      <c r="AF417" s="18" t="n">
        <f aca="false">I427+I432+I437+I442+I447+I452+I457+I462</f>
        <v>5407.46</v>
      </c>
      <c r="AG417" s="1" t="n">
        <f aca="false">I417-AF417</f>
        <v>0</v>
      </c>
      <c r="AI417" s="18" t="n">
        <f aca="false">J427+J432+J437+J442+J447+J452+J457+J462</f>
        <v>5407.46</v>
      </c>
      <c r="AJ417" s="1" t="n">
        <f aca="false">J417-AI417</f>
        <v>0</v>
      </c>
      <c r="AL417" s="18" t="n">
        <f aca="false">K427+K432+K437+K442+K447+K452+K457+K462</f>
        <v>34069.77</v>
      </c>
      <c r="AM417" s="1" t="n">
        <f aca="false">K417-AL417</f>
        <v>0</v>
      </c>
      <c r="AQ417" s="1" t="b">
        <f aca="false">E417=E422</f>
        <v>1</v>
      </c>
    </row>
    <row r="418" customFormat="false" ht="12.75" hidden="false" customHeight="false" outlineLevel="0" collapsed="false">
      <c r="A418" s="21"/>
      <c r="B418" s="16"/>
      <c r="C418" s="17"/>
      <c r="D418" s="14" t="s">
        <v>31</v>
      </c>
      <c r="E418" s="15" t="n">
        <v>0</v>
      </c>
      <c r="F418" s="15" t="n">
        <v>0</v>
      </c>
      <c r="G418" s="15" t="n">
        <v>0</v>
      </c>
      <c r="H418" s="15" t="n">
        <v>0</v>
      </c>
      <c r="I418" s="15" t="n">
        <v>0</v>
      </c>
      <c r="J418" s="15" t="n">
        <v>0</v>
      </c>
      <c r="K418" s="15" t="n">
        <f aca="false">E418+F418+G418+H418+I418+J418</f>
        <v>0</v>
      </c>
      <c r="W418" s="5"/>
      <c r="Z418" s="5"/>
      <c r="AC418" s="5"/>
      <c r="AF418" s="5"/>
      <c r="AI418" s="5"/>
      <c r="AL418" s="5"/>
      <c r="AQ418" s="1" t="b">
        <f aca="false">E418=E423</f>
        <v>1</v>
      </c>
    </row>
    <row r="419" customFormat="false" ht="63.75" hidden="false" customHeight="false" outlineLevel="0" collapsed="false">
      <c r="A419" s="21"/>
      <c r="B419" s="16"/>
      <c r="C419" s="13" t="s">
        <v>34</v>
      </c>
      <c r="D419" s="14" t="s">
        <v>14</v>
      </c>
      <c r="E419" s="15" t="n">
        <v>6736.57</v>
      </c>
      <c r="F419" s="15" t="n">
        <v>5555.41</v>
      </c>
      <c r="G419" s="15" t="n">
        <v>5555.41</v>
      </c>
      <c r="H419" s="15" t="n">
        <v>5407.46</v>
      </c>
      <c r="I419" s="15" t="n">
        <v>5407.46</v>
      </c>
      <c r="J419" s="15" t="n">
        <v>5407.46</v>
      </c>
      <c r="K419" s="15" t="n">
        <f aca="false">E419+F419+G419+H419+I419+J419</f>
        <v>34069.77</v>
      </c>
      <c r="W419" s="5"/>
      <c r="Z419" s="5"/>
      <c r="AC419" s="5"/>
      <c r="AF419" s="5"/>
      <c r="AI419" s="5"/>
      <c r="AL419" s="5"/>
    </row>
    <row r="420" customFormat="false" ht="25.5" hidden="false" customHeight="false" outlineLevel="0" collapsed="false">
      <c r="A420" s="21"/>
      <c r="B420" s="16"/>
      <c r="C420" s="17"/>
      <c r="D420" s="14" t="s">
        <v>28</v>
      </c>
      <c r="E420" s="15" t="n">
        <v>0</v>
      </c>
      <c r="F420" s="15" t="n">
        <v>0</v>
      </c>
      <c r="G420" s="15" t="n">
        <v>0</v>
      </c>
      <c r="H420" s="15" t="n">
        <v>0</v>
      </c>
      <c r="I420" s="15" t="n">
        <v>0</v>
      </c>
      <c r="J420" s="15" t="n">
        <v>0</v>
      </c>
      <c r="K420" s="15" t="n">
        <f aca="false">E420+F420+G420+H420+I420+J420</f>
        <v>0</v>
      </c>
      <c r="W420" s="5"/>
      <c r="Z420" s="5"/>
      <c r="AC420" s="5"/>
      <c r="AF420" s="5"/>
      <c r="AI420" s="5"/>
      <c r="AL420" s="5"/>
    </row>
    <row r="421" customFormat="false" ht="25.5" hidden="false" customHeight="false" outlineLevel="0" collapsed="false">
      <c r="A421" s="21"/>
      <c r="B421" s="16"/>
      <c r="C421" s="17"/>
      <c r="D421" s="14" t="s">
        <v>29</v>
      </c>
      <c r="E421" s="15" t="n">
        <v>0</v>
      </c>
      <c r="F421" s="15" t="n">
        <v>0</v>
      </c>
      <c r="G421" s="15" t="n">
        <v>0</v>
      </c>
      <c r="H421" s="15" t="n">
        <v>0</v>
      </c>
      <c r="I421" s="15" t="n">
        <v>0</v>
      </c>
      <c r="J421" s="15" t="n">
        <v>0</v>
      </c>
      <c r="K421" s="15" t="n">
        <f aca="false">E421+F421+G421+H421+I421+J421</f>
        <v>0</v>
      </c>
      <c r="W421" s="5"/>
      <c r="Z421" s="5"/>
      <c r="AC421" s="5"/>
      <c r="AF421" s="5"/>
      <c r="AI421" s="5"/>
      <c r="AL421" s="5"/>
    </row>
    <row r="422" customFormat="false" ht="25.5" hidden="false" customHeight="false" outlineLevel="0" collapsed="false">
      <c r="A422" s="21"/>
      <c r="B422" s="16"/>
      <c r="C422" s="17"/>
      <c r="D422" s="14" t="s">
        <v>30</v>
      </c>
      <c r="E422" s="15" t="n">
        <v>6736.57</v>
      </c>
      <c r="F422" s="15" t="n">
        <v>5555.41</v>
      </c>
      <c r="G422" s="15" t="n">
        <v>5555.41</v>
      </c>
      <c r="H422" s="15" t="n">
        <v>5407.46</v>
      </c>
      <c r="I422" s="15" t="n">
        <v>5407.46</v>
      </c>
      <c r="J422" s="15" t="n">
        <v>5407.46</v>
      </c>
      <c r="K422" s="15" t="n">
        <f aca="false">E422+F422+G422+H422+I422+J422</f>
        <v>34069.77</v>
      </c>
      <c r="W422" s="5"/>
      <c r="Z422" s="5"/>
      <c r="AC422" s="5"/>
      <c r="AF422" s="5"/>
      <c r="AI422" s="5"/>
      <c r="AL422" s="5"/>
    </row>
    <row r="423" customFormat="false" ht="12.75" hidden="false" customHeight="false" outlineLevel="0" collapsed="false">
      <c r="A423" s="21"/>
      <c r="B423" s="16"/>
      <c r="C423" s="17"/>
      <c r="D423" s="14" t="s">
        <v>31</v>
      </c>
      <c r="E423" s="15" t="n">
        <v>0</v>
      </c>
      <c r="F423" s="15" t="n">
        <v>0</v>
      </c>
      <c r="G423" s="15" t="n">
        <v>0</v>
      </c>
      <c r="H423" s="15" t="n">
        <v>0</v>
      </c>
      <c r="I423" s="15" t="n">
        <v>0</v>
      </c>
      <c r="J423" s="15" t="n">
        <v>0</v>
      </c>
      <c r="K423" s="15" t="n">
        <f aca="false">E423+F423+G423+H423+I423+J423</f>
        <v>0</v>
      </c>
      <c r="W423" s="5"/>
      <c r="Z423" s="5"/>
      <c r="AC423" s="5"/>
      <c r="AF423" s="5"/>
      <c r="AI423" s="5"/>
      <c r="AL423" s="5"/>
    </row>
    <row r="424" customFormat="false" ht="63.75" hidden="false" customHeight="false" outlineLevel="0" collapsed="false">
      <c r="A424" s="11" t="s">
        <v>172</v>
      </c>
      <c r="B424" s="12" t="s">
        <v>66</v>
      </c>
      <c r="C424" s="13" t="s">
        <v>34</v>
      </c>
      <c r="D424" s="14" t="s">
        <v>14</v>
      </c>
      <c r="E424" s="15" t="n">
        <v>194.35</v>
      </c>
      <c r="F424" s="15" t="n">
        <f aca="false">194.35-0.004</f>
        <v>194.346</v>
      </c>
      <c r="G424" s="15" t="n">
        <f aca="false">194.35-0.004</f>
        <v>194.346</v>
      </c>
      <c r="H424" s="15" t="n">
        <v>194.35</v>
      </c>
      <c r="I424" s="15" t="n">
        <v>194.35</v>
      </c>
      <c r="J424" s="15" t="n">
        <v>194.35</v>
      </c>
      <c r="K424" s="15" t="n">
        <f aca="false">E424+F424+G424+H424+I424+J424</f>
        <v>1166.092</v>
      </c>
      <c r="M424" s="4" t="n">
        <f aca="false">M425-E424</f>
        <v>0</v>
      </c>
      <c r="N424" s="4" t="n">
        <f aca="false">N425-F424</f>
        <v>0</v>
      </c>
      <c r="O424" s="4" t="n">
        <f aca="false">O425-G424</f>
        <v>0</v>
      </c>
      <c r="P424" s="4" t="n">
        <f aca="false">P425-H424</f>
        <v>0</v>
      </c>
      <c r="Q424" s="4" t="n">
        <f aca="false">Q425-I424</f>
        <v>0</v>
      </c>
      <c r="R424" s="4" t="n">
        <f aca="false">R425-J424</f>
        <v>0</v>
      </c>
      <c r="S424" s="4" t="n">
        <f aca="false">S425-K424</f>
        <v>0</v>
      </c>
      <c r="W424" s="5"/>
      <c r="Z424" s="5"/>
      <c r="AC424" s="5"/>
      <c r="AF424" s="5"/>
      <c r="AI424" s="5"/>
      <c r="AL424" s="5"/>
    </row>
    <row r="425" customFormat="false" ht="25.5" hidden="false" customHeight="false" outlineLevel="0" collapsed="false">
      <c r="A425" s="21"/>
      <c r="B425" s="16"/>
      <c r="C425" s="17"/>
      <c r="D425" s="14" t="s">
        <v>28</v>
      </c>
      <c r="E425" s="15" t="n">
        <v>0</v>
      </c>
      <c r="F425" s="15" t="n">
        <v>0</v>
      </c>
      <c r="G425" s="15" t="n">
        <v>0</v>
      </c>
      <c r="H425" s="15" t="n">
        <v>0</v>
      </c>
      <c r="I425" s="15" t="n">
        <v>0</v>
      </c>
      <c r="J425" s="15" t="n">
        <v>0</v>
      </c>
      <c r="K425" s="15" t="n">
        <f aca="false">E425+F425+G425+H425+I425+J425</f>
        <v>0</v>
      </c>
      <c r="M425" s="4" t="n">
        <f aca="false">E425+E426+E427+E428</f>
        <v>194.35</v>
      </c>
      <c r="N425" s="4" t="n">
        <f aca="false">F425+F426+F427+F428</f>
        <v>194.346</v>
      </c>
      <c r="O425" s="4" t="n">
        <f aca="false">G425+G426+G427+G428</f>
        <v>194.346</v>
      </c>
      <c r="P425" s="4" t="n">
        <f aca="false">H425+H426+H427+H428</f>
        <v>194.35</v>
      </c>
      <c r="Q425" s="4" t="n">
        <f aca="false">I425+I426+I427+I428</f>
        <v>194.35</v>
      </c>
      <c r="R425" s="4" t="n">
        <f aca="false">J425+J426+J427+J428</f>
        <v>194.35</v>
      </c>
      <c r="S425" s="4" t="n">
        <f aca="false">K425+K426+K427+K428</f>
        <v>1166.092</v>
      </c>
      <c r="V425" s="1" t="n">
        <f aca="false">E424-M425</f>
        <v>0</v>
      </c>
      <c r="W425" s="5"/>
      <c r="Y425" s="1" t="n">
        <f aca="false">F424-N425</f>
        <v>0</v>
      </c>
      <c r="Z425" s="5"/>
      <c r="AB425" s="1" t="n">
        <f aca="false">G424-O425</f>
        <v>0</v>
      </c>
      <c r="AC425" s="5"/>
      <c r="AE425" s="1" t="n">
        <f aca="false">H424-P425</f>
        <v>0</v>
      </c>
      <c r="AF425" s="5"/>
      <c r="AH425" s="1" t="n">
        <f aca="false">I424-Q425</f>
        <v>0</v>
      </c>
      <c r="AI425" s="5"/>
      <c r="AK425" s="1" t="n">
        <f aca="false">J424-R425</f>
        <v>0</v>
      </c>
      <c r="AL425" s="5"/>
      <c r="AN425" s="1" t="n">
        <f aca="false">K424-S425</f>
        <v>0</v>
      </c>
    </row>
    <row r="426" customFormat="false" ht="25.5" hidden="false" customHeight="false" outlineLevel="0" collapsed="false">
      <c r="A426" s="21"/>
      <c r="B426" s="16"/>
      <c r="C426" s="17"/>
      <c r="D426" s="14" t="s">
        <v>29</v>
      </c>
      <c r="E426" s="15" t="n">
        <v>0</v>
      </c>
      <c r="F426" s="15" t="n">
        <v>0</v>
      </c>
      <c r="G426" s="15" t="n">
        <v>0</v>
      </c>
      <c r="H426" s="15" t="n">
        <v>0</v>
      </c>
      <c r="I426" s="15" t="n">
        <v>0</v>
      </c>
      <c r="J426" s="15" t="n">
        <v>0</v>
      </c>
      <c r="K426" s="15" t="n">
        <f aca="false">E426+F426+G426+H426+I426+J426</f>
        <v>0</v>
      </c>
      <c r="W426" s="5"/>
      <c r="Z426" s="5"/>
      <c r="AC426" s="5"/>
      <c r="AF426" s="5"/>
      <c r="AI426" s="5"/>
      <c r="AL426" s="5"/>
    </row>
    <row r="427" customFormat="false" ht="25.5" hidden="false" customHeight="false" outlineLevel="0" collapsed="false">
      <c r="A427" s="21"/>
      <c r="B427" s="16"/>
      <c r="C427" s="17"/>
      <c r="D427" s="14" t="s">
        <v>30</v>
      </c>
      <c r="E427" s="15" t="n">
        <v>194.35</v>
      </c>
      <c r="F427" s="15" t="n">
        <f aca="false">194.35-0.004</f>
        <v>194.346</v>
      </c>
      <c r="G427" s="15" t="n">
        <f aca="false">194.35-0.004</f>
        <v>194.346</v>
      </c>
      <c r="H427" s="15" t="n">
        <v>194.35</v>
      </c>
      <c r="I427" s="15" t="n">
        <v>194.35</v>
      </c>
      <c r="J427" s="15" t="n">
        <v>194.35</v>
      </c>
      <c r="K427" s="15" t="n">
        <f aca="false">E427+F427+G427+H427+I427+J427</f>
        <v>1166.092</v>
      </c>
      <c r="W427" s="5"/>
      <c r="Z427" s="5"/>
      <c r="AC427" s="5"/>
      <c r="AF427" s="5"/>
      <c r="AI427" s="5"/>
      <c r="AL427" s="5"/>
    </row>
    <row r="428" customFormat="false" ht="12.75" hidden="false" customHeight="false" outlineLevel="0" collapsed="false">
      <c r="A428" s="21"/>
      <c r="B428" s="16"/>
      <c r="C428" s="17"/>
      <c r="D428" s="14" t="s">
        <v>31</v>
      </c>
      <c r="E428" s="15" t="n">
        <v>0</v>
      </c>
      <c r="F428" s="15" t="n">
        <v>0</v>
      </c>
      <c r="G428" s="15" t="n">
        <v>0</v>
      </c>
      <c r="H428" s="15" t="n">
        <v>0</v>
      </c>
      <c r="I428" s="15" t="n">
        <v>0</v>
      </c>
      <c r="J428" s="15" t="n">
        <v>0</v>
      </c>
      <c r="K428" s="15" t="n">
        <f aca="false">E428+F428+G428+H428+I428+J428</f>
        <v>0</v>
      </c>
      <c r="W428" s="5"/>
      <c r="Z428" s="5"/>
      <c r="AC428" s="5"/>
      <c r="AF428" s="5"/>
      <c r="AI428" s="5"/>
      <c r="AL428" s="5"/>
    </row>
    <row r="429" customFormat="false" ht="63.75" hidden="false" customHeight="false" outlineLevel="0" collapsed="false">
      <c r="A429" s="11" t="s">
        <v>173</v>
      </c>
      <c r="B429" s="12" t="s">
        <v>174</v>
      </c>
      <c r="C429" s="13" t="s">
        <v>34</v>
      </c>
      <c r="D429" s="14" t="s">
        <v>14</v>
      </c>
      <c r="E429" s="15" t="n">
        <v>89.51</v>
      </c>
      <c r="F429" s="15" t="n">
        <f aca="false">89.51-0.004</f>
        <v>89.506</v>
      </c>
      <c r="G429" s="15" t="n">
        <f aca="false">89.51-0.004</f>
        <v>89.506</v>
      </c>
      <c r="H429" s="15" t="n">
        <v>89.51</v>
      </c>
      <c r="I429" s="15" t="n">
        <v>89.51</v>
      </c>
      <c r="J429" s="15" t="n">
        <v>89.51</v>
      </c>
      <c r="K429" s="15" t="n">
        <f aca="false">E429+F429+G429+H429+I429+J429</f>
        <v>537.052</v>
      </c>
      <c r="M429" s="4" t="n">
        <f aca="false">M430-E429</f>
        <v>0</v>
      </c>
      <c r="N429" s="4" t="n">
        <f aca="false">N430-F429</f>
        <v>0</v>
      </c>
      <c r="O429" s="4" t="n">
        <f aca="false">O430-G429</f>
        <v>0</v>
      </c>
      <c r="P429" s="4" t="n">
        <f aca="false">P430-H429</f>
        <v>0</v>
      </c>
      <c r="Q429" s="4" t="n">
        <f aca="false">Q430-I429</f>
        <v>0</v>
      </c>
      <c r="R429" s="4" t="n">
        <f aca="false">R430-J429</f>
        <v>0</v>
      </c>
      <c r="S429" s="4" t="n">
        <f aca="false">S430-K429</f>
        <v>0</v>
      </c>
      <c r="W429" s="5"/>
      <c r="Z429" s="5"/>
      <c r="AC429" s="5"/>
      <c r="AF429" s="5"/>
      <c r="AI429" s="5"/>
      <c r="AL429" s="5"/>
    </row>
    <row r="430" customFormat="false" ht="25.5" hidden="false" customHeight="false" outlineLevel="0" collapsed="false">
      <c r="A430" s="21"/>
      <c r="B430" s="16"/>
      <c r="C430" s="17"/>
      <c r="D430" s="14" t="s">
        <v>28</v>
      </c>
      <c r="E430" s="15" t="n">
        <v>0</v>
      </c>
      <c r="F430" s="15" t="n">
        <v>0</v>
      </c>
      <c r="G430" s="15" t="n">
        <v>0</v>
      </c>
      <c r="H430" s="15" t="n">
        <v>0</v>
      </c>
      <c r="I430" s="15" t="n">
        <v>0</v>
      </c>
      <c r="J430" s="15" t="n">
        <v>0</v>
      </c>
      <c r="K430" s="15" t="n">
        <f aca="false">E430+F430+G430+H430+I430+J430</f>
        <v>0</v>
      </c>
      <c r="M430" s="4" t="n">
        <f aca="false">E430+E431+E432+E433</f>
        <v>89.51</v>
      </c>
      <c r="N430" s="4" t="n">
        <f aca="false">F430+F431+F432+F433</f>
        <v>89.506</v>
      </c>
      <c r="O430" s="4" t="n">
        <f aca="false">G430+G431+G432+G433</f>
        <v>89.506</v>
      </c>
      <c r="P430" s="4" t="n">
        <f aca="false">H430+H431+H432+H433</f>
        <v>89.51</v>
      </c>
      <c r="Q430" s="4" t="n">
        <f aca="false">I430+I431+I432+I433</f>
        <v>89.51</v>
      </c>
      <c r="R430" s="4" t="n">
        <f aca="false">J430+J431+J432+J433</f>
        <v>89.51</v>
      </c>
      <c r="S430" s="4" t="n">
        <f aca="false">K430+K431+K432+K433</f>
        <v>537.052</v>
      </c>
      <c r="V430" s="1" t="n">
        <f aca="false">E429-M430</f>
        <v>0</v>
      </c>
      <c r="W430" s="5"/>
      <c r="Y430" s="1" t="n">
        <f aca="false">F429-N430</f>
        <v>0</v>
      </c>
      <c r="Z430" s="5"/>
      <c r="AB430" s="1" t="n">
        <f aca="false">G429-O430</f>
        <v>0</v>
      </c>
      <c r="AC430" s="5"/>
      <c r="AE430" s="1" t="n">
        <f aca="false">H429-P430</f>
        <v>0</v>
      </c>
      <c r="AF430" s="5"/>
      <c r="AH430" s="1" t="n">
        <f aca="false">I429-Q430</f>
        <v>0</v>
      </c>
      <c r="AI430" s="5"/>
      <c r="AK430" s="1" t="n">
        <f aca="false">J429-R430</f>
        <v>0</v>
      </c>
      <c r="AL430" s="5"/>
      <c r="AN430" s="1" t="n">
        <f aca="false">K429-S430</f>
        <v>0</v>
      </c>
    </row>
    <row r="431" customFormat="false" ht="25.5" hidden="false" customHeight="false" outlineLevel="0" collapsed="false">
      <c r="A431" s="21"/>
      <c r="B431" s="16"/>
      <c r="C431" s="17"/>
      <c r="D431" s="14" t="s">
        <v>29</v>
      </c>
      <c r="E431" s="15" t="n">
        <v>0</v>
      </c>
      <c r="F431" s="15" t="n">
        <v>0</v>
      </c>
      <c r="G431" s="15" t="n">
        <v>0</v>
      </c>
      <c r="H431" s="15" t="n">
        <v>0</v>
      </c>
      <c r="I431" s="15" t="n">
        <v>0</v>
      </c>
      <c r="J431" s="15" t="n">
        <v>0</v>
      </c>
      <c r="K431" s="15" t="n">
        <f aca="false">E431+F431+G431+H431+I431+J431</f>
        <v>0</v>
      </c>
      <c r="W431" s="5"/>
      <c r="Z431" s="5"/>
      <c r="AC431" s="5"/>
      <c r="AF431" s="5"/>
      <c r="AI431" s="5"/>
      <c r="AL431" s="5"/>
    </row>
    <row r="432" customFormat="false" ht="25.5" hidden="false" customHeight="false" outlineLevel="0" collapsed="false">
      <c r="A432" s="21"/>
      <c r="B432" s="16"/>
      <c r="C432" s="17"/>
      <c r="D432" s="14" t="s">
        <v>30</v>
      </c>
      <c r="E432" s="15" t="n">
        <v>89.51</v>
      </c>
      <c r="F432" s="15" t="n">
        <f aca="false">89.51-0.004</f>
        <v>89.506</v>
      </c>
      <c r="G432" s="15" t="n">
        <f aca="false">89.51-0.004</f>
        <v>89.506</v>
      </c>
      <c r="H432" s="15" t="n">
        <v>89.51</v>
      </c>
      <c r="I432" s="15" t="n">
        <v>89.51</v>
      </c>
      <c r="J432" s="15" t="n">
        <v>89.51</v>
      </c>
      <c r="K432" s="15" t="n">
        <f aca="false">E432+F432+G432+H432+I432+J432</f>
        <v>537.052</v>
      </c>
      <c r="W432" s="5"/>
      <c r="Z432" s="5"/>
      <c r="AC432" s="5"/>
      <c r="AF432" s="5"/>
      <c r="AI432" s="5"/>
      <c r="AL432" s="5"/>
    </row>
    <row r="433" customFormat="false" ht="12.75" hidden="false" customHeight="false" outlineLevel="0" collapsed="false">
      <c r="A433" s="21"/>
      <c r="B433" s="16"/>
      <c r="C433" s="17"/>
      <c r="D433" s="14" t="s">
        <v>31</v>
      </c>
      <c r="E433" s="15" t="n">
        <v>0</v>
      </c>
      <c r="F433" s="15" t="n">
        <v>0</v>
      </c>
      <c r="G433" s="15" t="n">
        <v>0</v>
      </c>
      <c r="H433" s="15" t="n">
        <v>0</v>
      </c>
      <c r="I433" s="15" t="n">
        <v>0</v>
      </c>
      <c r="J433" s="15" t="n">
        <v>0</v>
      </c>
      <c r="K433" s="15" t="n">
        <f aca="false">E433+F433+G433+H433+I433+J433</f>
        <v>0</v>
      </c>
      <c r="W433" s="5"/>
      <c r="Z433" s="5"/>
      <c r="AC433" s="5"/>
      <c r="AF433" s="5"/>
      <c r="AI433" s="5"/>
      <c r="AL433" s="5"/>
    </row>
    <row r="434" customFormat="false" ht="63.75" hidden="false" customHeight="false" outlineLevel="0" collapsed="false">
      <c r="A434" s="11" t="s">
        <v>175</v>
      </c>
      <c r="B434" s="12" t="s">
        <v>176</v>
      </c>
      <c r="C434" s="13" t="s">
        <v>34</v>
      </c>
      <c r="D434" s="14" t="s">
        <v>14</v>
      </c>
      <c r="E434" s="15" t="n">
        <v>444.53</v>
      </c>
      <c r="F434" s="15" t="n">
        <f aca="false">444.53-0.002</f>
        <v>444.528</v>
      </c>
      <c r="G434" s="15" t="n">
        <f aca="false">444.53-0.002</f>
        <v>444.528</v>
      </c>
      <c r="H434" s="15" t="n">
        <v>444.53</v>
      </c>
      <c r="I434" s="15" t="n">
        <v>444.53</v>
      </c>
      <c r="J434" s="15" t="n">
        <v>444.53</v>
      </c>
      <c r="K434" s="15" t="n">
        <f aca="false">E434+F434+G434+H434+I434+J434</f>
        <v>2667.176</v>
      </c>
      <c r="M434" s="4" t="n">
        <f aca="false">M435-E434</f>
        <v>0</v>
      </c>
      <c r="N434" s="4" t="n">
        <f aca="false">N435-F434</f>
        <v>0</v>
      </c>
      <c r="O434" s="4" t="n">
        <f aca="false">O435-G434</f>
        <v>0</v>
      </c>
      <c r="P434" s="4" t="n">
        <f aca="false">P435-H434</f>
        <v>0</v>
      </c>
      <c r="Q434" s="4" t="n">
        <f aca="false">Q435-I434</f>
        <v>0</v>
      </c>
      <c r="R434" s="4" t="n">
        <f aca="false">R435-J434</f>
        <v>0</v>
      </c>
      <c r="S434" s="4" t="n">
        <f aca="false">S435-K434</f>
        <v>0</v>
      </c>
      <c r="W434" s="5"/>
      <c r="Z434" s="5"/>
      <c r="AC434" s="5"/>
      <c r="AF434" s="5"/>
      <c r="AI434" s="5"/>
      <c r="AL434" s="5"/>
    </row>
    <row r="435" customFormat="false" ht="25.5" hidden="false" customHeight="false" outlineLevel="0" collapsed="false">
      <c r="A435" s="21"/>
      <c r="B435" s="16"/>
      <c r="C435" s="17"/>
      <c r="D435" s="14" t="s">
        <v>28</v>
      </c>
      <c r="E435" s="15" t="n">
        <v>0</v>
      </c>
      <c r="F435" s="15" t="n">
        <v>0</v>
      </c>
      <c r="G435" s="15" t="n">
        <v>0</v>
      </c>
      <c r="H435" s="15" t="n">
        <v>0</v>
      </c>
      <c r="I435" s="15" t="n">
        <v>0</v>
      </c>
      <c r="J435" s="15" t="n">
        <v>0</v>
      </c>
      <c r="K435" s="15" t="n">
        <f aca="false">E435+F435+G435+H435+I435+J435</f>
        <v>0</v>
      </c>
      <c r="M435" s="4" t="n">
        <f aca="false">E435+E436+E437+E438</f>
        <v>444.53</v>
      </c>
      <c r="N435" s="4" t="n">
        <f aca="false">F435+F436+F437+F438</f>
        <v>444.528</v>
      </c>
      <c r="O435" s="4" t="n">
        <f aca="false">G435+G436+G437+G438</f>
        <v>444.528</v>
      </c>
      <c r="P435" s="4" t="n">
        <f aca="false">H435+H436+H437+H438</f>
        <v>444.53</v>
      </c>
      <c r="Q435" s="4" t="n">
        <f aca="false">I435+I436+I437+I438</f>
        <v>444.53</v>
      </c>
      <c r="R435" s="4" t="n">
        <f aca="false">J435+J436+J437+J438</f>
        <v>444.53</v>
      </c>
      <c r="S435" s="4" t="n">
        <f aca="false">K435+K436+K437+K438</f>
        <v>2667.176</v>
      </c>
      <c r="V435" s="1" t="n">
        <f aca="false">E434-M435</f>
        <v>0</v>
      </c>
      <c r="W435" s="5"/>
      <c r="Y435" s="1" t="n">
        <f aca="false">F434-N435</f>
        <v>0</v>
      </c>
      <c r="Z435" s="5"/>
      <c r="AB435" s="1" t="n">
        <f aca="false">G434-O435</f>
        <v>0</v>
      </c>
      <c r="AC435" s="5"/>
      <c r="AE435" s="1" t="n">
        <f aca="false">H434-P435</f>
        <v>0</v>
      </c>
      <c r="AF435" s="5"/>
      <c r="AH435" s="1" t="n">
        <f aca="false">I434-Q435</f>
        <v>0</v>
      </c>
      <c r="AI435" s="5"/>
      <c r="AK435" s="1" t="n">
        <f aca="false">J434-R435</f>
        <v>0</v>
      </c>
      <c r="AL435" s="5"/>
      <c r="AN435" s="1" t="n">
        <f aca="false">K434-S435</f>
        <v>0</v>
      </c>
    </row>
    <row r="436" customFormat="false" ht="25.5" hidden="false" customHeight="false" outlineLevel="0" collapsed="false">
      <c r="A436" s="21"/>
      <c r="B436" s="16"/>
      <c r="C436" s="17"/>
      <c r="D436" s="14" t="s">
        <v>29</v>
      </c>
      <c r="E436" s="15" t="n">
        <v>0</v>
      </c>
      <c r="F436" s="15" t="n">
        <v>0</v>
      </c>
      <c r="G436" s="15" t="n">
        <v>0</v>
      </c>
      <c r="H436" s="15" t="n">
        <v>0</v>
      </c>
      <c r="I436" s="15" t="n">
        <v>0</v>
      </c>
      <c r="J436" s="15" t="n">
        <v>0</v>
      </c>
      <c r="K436" s="15" t="n">
        <f aca="false">E436+F436+G436+H436+I436+J436</f>
        <v>0</v>
      </c>
      <c r="W436" s="5"/>
      <c r="Z436" s="5"/>
      <c r="AC436" s="5"/>
      <c r="AF436" s="5"/>
      <c r="AI436" s="5"/>
      <c r="AL436" s="5"/>
    </row>
    <row r="437" customFormat="false" ht="25.5" hidden="false" customHeight="false" outlineLevel="0" collapsed="false">
      <c r="A437" s="21"/>
      <c r="B437" s="16"/>
      <c r="C437" s="17"/>
      <c r="D437" s="14" t="s">
        <v>30</v>
      </c>
      <c r="E437" s="15" t="n">
        <v>444.53</v>
      </c>
      <c r="F437" s="15" t="n">
        <f aca="false">444.53-0.002</f>
        <v>444.528</v>
      </c>
      <c r="G437" s="15" t="n">
        <f aca="false">444.53-0.002</f>
        <v>444.528</v>
      </c>
      <c r="H437" s="15" t="n">
        <v>444.53</v>
      </c>
      <c r="I437" s="15" t="n">
        <v>444.53</v>
      </c>
      <c r="J437" s="15" t="n">
        <v>444.53</v>
      </c>
      <c r="K437" s="15" t="n">
        <f aca="false">E437+F437+G437+H437+I437+J437</f>
        <v>2667.176</v>
      </c>
      <c r="W437" s="5"/>
      <c r="Z437" s="5"/>
      <c r="AC437" s="5"/>
      <c r="AF437" s="5"/>
      <c r="AI437" s="5"/>
      <c r="AL437" s="5"/>
    </row>
    <row r="438" customFormat="false" ht="12.75" hidden="false" customHeight="false" outlineLevel="0" collapsed="false">
      <c r="A438" s="21"/>
      <c r="B438" s="16"/>
      <c r="C438" s="17"/>
      <c r="D438" s="14" t="s">
        <v>31</v>
      </c>
      <c r="E438" s="15" t="n">
        <v>0</v>
      </c>
      <c r="F438" s="15" t="n">
        <v>0</v>
      </c>
      <c r="G438" s="15" t="n">
        <v>0</v>
      </c>
      <c r="H438" s="15" t="n">
        <v>0</v>
      </c>
      <c r="I438" s="15" t="n">
        <v>0</v>
      </c>
      <c r="J438" s="15" t="n">
        <v>0</v>
      </c>
      <c r="K438" s="15" t="n">
        <f aca="false">E438+F438+G438+H438+I438+J438</f>
        <v>0</v>
      </c>
      <c r="W438" s="5"/>
      <c r="Z438" s="5"/>
      <c r="AC438" s="5"/>
      <c r="AF438" s="5"/>
      <c r="AI438" s="5"/>
      <c r="AL438" s="5"/>
    </row>
    <row r="439" customFormat="false" ht="63.75" hidden="false" customHeight="false" outlineLevel="0" collapsed="false">
      <c r="A439" s="11" t="s">
        <v>177</v>
      </c>
      <c r="B439" s="12" t="s">
        <v>178</v>
      </c>
      <c r="C439" s="13" t="s">
        <v>34</v>
      </c>
      <c r="D439" s="14" t="s">
        <v>14</v>
      </c>
      <c r="E439" s="15" t="n">
        <v>3599.94</v>
      </c>
      <c r="F439" s="15" t="n">
        <v>2468.89</v>
      </c>
      <c r="G439" s="15" t="n">
        <v>2468.89</v>
      </c>
      <c r="H439" s="15" t="n">
        <v>2468.88</v>
      </c>
      <c r="I439" s="15" t="n">
        <v>2468.88</v>
      </c>
      <c r="J439" s="15" t="n">
        <v>2468.88</v>
      </c>
      <c r="K439" s="15" t="n">
        <f aca="false">E439+F439+G439+H439+I439+J439</f>
        <v>15944.36</v>
      </c>
      <c r="M439" s="4" t="n">
        <f aca="false">M440-E439</f>
        <v>0</v>
      </c>
      <c r="N439" s="4" t="n">
        <f aca="false">N440-F439</f>
        <v>0</v>
      </c>
      <c r="O439" s="4" t="n">
        <f aca="false">O440-G439</f>
        <v>0</v>
      </c>
      <c r="P439" s="4" t="n">
        <f aca="false">P440-H439</f>
        <v>0</v>
      </c>
      <c r="Q439" s="4" t="n">
        <f aca="false">Q440-I439</f>
        <v>0</v>
      </c>
      <c r="R439" s="4" t="n">
        <f aca="false">R440-J439</f>
        <v>0</v>
      </c>
      <c r="S439" s="4" t="n">
        <f aca="false">S440-K439</f>
        <v>0</v>
      </c>
      <c r="W439" s="5"/>
      <c r="Z439" s="5"/>
      <c r="AC439" s="5"/>
      <c r="AF439" s="5"/>
      <c r="AI439" s="5"/>
      <c r="AL439" s="5"/>
    </row>
    <row r="440" customFormat="false" ht="25.5" hidden="false" customHeight="false" outlineLevel="0" collapsed="false">
      <c r="A440" s="21"/>
      <c r="B440" s="16"/>
      <c r="C440" s="17"/>
      <c r="D440" s="14" t="s">
        <v>28</v>
      </c>
      <c r="E440" s="15" t="n">
        <v>0</v>
      </c>
      <c r="F440" s="15" t="n">
        <v>0</v>
      </c>
      <c r="G440" s="15" t="n">
        <v>0</v>
      </c>
      <c r="H440" s="15" t="n">
        <v>0</v>
      </c>
      <c r="I440" s="15" t="n">
        <v>0</v>
      </c>
      <c r="J440" s="15" t="n">
        <v>0</v>
      </c>
      <c r="K440" s="15" t="n">
        <f aca="false">E440+F440+G440+H440+I440+J440</f>
        <v>0</v>
      </c>
      <c r="M440" s="4" t="n">
        <f aca="false">E440+E441+E442+E443</f>
        <v>3599.94</v>
      </c>
      <c r="N440" s="4" t="n">
        <f aca="false">F440+F441+F442+F443</f>
        <v>2468.89</v>
      </c>
      <c r="O440" s="4" t="n">
        <f aca="false">G440+G441+G442+G443</f>
        <v>2468.89</v>
      </c>
      <c r="P440" s="4" t="n">
        <f aca="false">H440+H441+H442+H443</f>
        <v>2468.88</v>
      </c>
      <c r="Q440" s="4" t="n">
        <f aca="false">I440+I441+I442+I443</f>
        <v>2468.88</v>
      </c>
      <c r="R440" s="4" t="n">
        <f aca="false">J440+J441+J442+J443</f>
        <v>2468.88</v>
      </c>
      <c r="S440" s="4" t="n">
        <f aca="false">K440+K441+K442+K443</f>
        <v>15944.36</v>
      </c>
      <c r="V440" s="1" t="n">
        <f aca="false">E439-M440</f>
        <v>0</v>
      </c>
      <c r="W440" s="5"/>
      <c r="Y440" s="1" t="n">
        <f aca="false">F439-N440</f>
        <v>0</v>
      </c>
      <c r="Z440" s="5"/>
      <c r="AB440" s="1" t="n">
        <f aca="false">G439-O440</f>
        <v>0</v>
      </c>
      <c r="AC440" s="5"/>
      <c r="AE440" s="1" t="n">
        <f aca="false">H439-P440</f>
        <v>0</v>
      </c>
      <c r="AF440" s="5"/>
      <c r="AH440" s="1" t="n">
        <f aca="false">I439-Q440</f>
        <v>0</v>
      </c>
      <c r="AI440" s="5"/>
      <c r="AK440" s="1" t="n">
        <f aca="false">J439-R440</f>
        <v>0</v>
      </c>
      <c r="AL440" s="5"/>
      <c r="AN440" s="1" t="n">
        <f aca="false">K439-S440</f>
        <v>0</v>
      </c>
    </row>
    <row r="441" customFormat="false" ht="25.5" hidden="false" customHeight="false" outlineLevel="0" collapsed="false">
      <c r="A441" s="21"/>
      <c r="B441" s="16"/>
      <c r="C441" s="17"/>
      <c r="D441" s="14" t="s">
        <v>29</v>
      </c>
      <c r="E441" s="15" t="n">
        <v>0</v>
      </c>
      <c r="F441" s="15" t="n">
        <v>0</v>
      </c>
      <c r="G441" s="15" t="n">
        <v>0</v>
      </c>
      <c r="H441" s="15" t="n">
        <v>0</v>
      </c>
      <c r="I441" s="15" t="n">
        <v>0</v>
      </c>
      <c r="J441" s="15" t="n">
        <v>0</v>
      </c>
      <c r="K441" s="15" t="n">
        <f aca="false">E441+F441+G441+H441+I441+J441</f>
        <v>0</v>
      </c>
      <c r="W441" s="5"/>
      <c r="Z441" s="5"/>
      <c r="AC441" s="5"/>
      <c r="AF441" s="5"/>
      <c r="AI441" s="5"/>
      <c r="AL441" s="5"/>
    </row>
    <row r="442" customFormat="false" ht="25.5" hidden="false" customHeight="false" outlineLevel="0" collapsed="false">
      <c r="A442" s="21"/>
      <c r="B442" s="16"/>
      <c r="C442" s="17"/>
      <c r="D442" s="14" t="s">
        <v>30</v>
      </c>
      <c r="E442" s="15" t="n">
        <v>3599.94</v>
      </c>
      <c r="F442" s="15" t="n">
        <v>2468.89</v>
      </c>
      <c r="G442" s="15" t="n">
        <v>2468.89</v>
      </c>
      <c r="H442" s="15" t="n">
        <v>2468.88</v>
      </c>
      <c r="I442" s="15" t="n">
        <v>2468.88</v>
      </c>
      <c r="J442" s="15" t="n">
        <v>2468.88</v>
      </c>
      <c r="K442" s="15" t="n">
        <f aca="false">E442+F442+G442+H442+I442+J442</f>
        <v>15944.36</v>
      </c>
      <c r="W442" s="5"/>
      <c r="Z442" s="5"/>
      <c r="AC442" s="5"/>
      <c r="AF442" s="5"/>
      <c r="AI442" s="5"/>
      <c r="AL442" s="5"/>
    </row>
    <row r="443" customFormat="false" ht="12.75" hidden="false" customHeight="false" outlineLevel="0" collapsed="false">
      <c r="A443" s="21"/>
      <c r="B443" s="16"/>
      <c r="C443" s="17"/>
      <c r="D443" s="14" t="s">
        <v>31</v>
      </c>
      <c r="E443" s="15" t="n">
        <v>0</v>
      </c>
      <c r="F443" s="15" t="n">
        <v>0</v>
      </c>
      <c r="G443" s="15" t="n">
        <v>0</v>
      </c>
      <c r="H443" s="15" t="n">
        <v>0</v>
      </c>
      <c r="I443" s="15" t="n">
        <v>0</v>
      </c>
      <c r="J443" s="15" t="n">
        <v>0</v>
      </c>
      <c r="K443" s="15" t="n">
        <f aca="false">E443+F443+G443+H443+I443+J443</f>
        <v>0</v>
      </c>
      <c r="W443" s="5"/>
      <c r="Z443" s="5"/>
      <c r="AC443" s="5"/>
      <c r="AF443" s="5"/>
      <c r="AI443" s="5"/>
      <c r="AL443" s="5"/>
    </row>
    <row r="444" customFormat="false" ht="63.75" hidden="false" customHeight="false" outlineLevel="0" collapsed="false">
      <c r="A444" s="11" t="s">
        <v>179</v>
      </c>
      <c r="B444" s="12" t="s">
        <v>180</v>
      </c>
      <c r="C444" s="13" t="s">
        <v>34</v>
      </c>
      <c r="D444" s="14" t="s">
        <v>14</v>
      </c>
      <c r="E444" s="15" t="n">
        <v>2135.8</v>
      </c>
      <c r="F444" s="15" t="n">
        <v>2210.19</v>
      </c>
      <c r="G444" s="15" t="n">
        <v>2210.19</v>
      </c>
      <c r="H444" s="15" t="n">
        <v>2210.19</v>
      </c>
      <c r="I444" s="15" t="n">
        <v>2210.19</v>
      </c>
      <c r="J444" s="15" t="n">
        <v>2210.19</v>
      </c>
      <c r="K444" s="15" t="n">
        <f aca="false">E444+F444+G444+H444+I444+J444</f>
        <v>13186.75</v>
      </c>
      <c r="M444" s="4" t="n">
        <f aca="false">M445-E444</f>
        <v>0</v>
      </c>
      <c r="N444" s="4" t="n">
        <f aca="false">N445-F444</f>
        <v>0</v>
      </c>
      <c r="O444" s="4" t="n">
        <f aca="false">O445-G444</f>
        <v>0</v>
      </c>
      <c r="P444" s="4" t="n">
        <f aca="false">P445-H444</f>
        <v>0</v>
      </c>
      <c r="Q444" s="4" t="n">
        <f aca="false">Q445-I444</f>
        <v>0</v>
      </c>
      <c r="R444" s="4" t="n">
        <f aca="false">R445-J444</f>
        <v>0</v>
      </c>
      <c r="S444" s="4" t="n">
        <f aca="false">S445-K444</f>
        <v>0</v>
      </c>
      <c r="W444" s="5"/>
      <c r="Z444" s="5"/>
      <c r="AC444" s="5"/>
      <c r="AF444" s="5"/>
      <c r="AI444" s="5"/>
      <c r="AL444" s="5"/>
    </row>
    <row r="445" customFormat="false" ht="25.5" hidden="false" customHeight="false" outlineLevel="0" collapsed="false">
      <c r="A445" s="21"/>
      <c r="B445" s="16"/>
      <c r="C445" s="17"/>
      <c r="D445" s="14" t="s">
        <v>28</v>
      </c>
      <c r="E445" s="15" t="n">
        <v>0</v>
      </c>
      <c r="F445" s="15" t="n">
        <v>0</v>
      </c>
      <c r="G445" s="15" t="n">
        <v>0</v>
      </c>
      <c r="H445" s="15" t="n">
        <v>0</v>
      </c>
      <c r="I445" s="15" t="n">
        <v>0</v>
      </c>
      <c r="J445" s="15" t="n">
        <v>0</v>
      </c>
      <c r="K445" s="15" t="n">
        <f aca="false">E445+F445+G445+H445+I445+J445</f>
        <v>0</v>
      </c>
      <c r="M445" s="4" t="n">
        <f aca="false">E445+E446+E447+E448</f>
        <v>2135.8</v>
      </c>
      <c r="N445" s="4" t="n">
        <f aca="false">F445+F446+F447+F448</f>
        <v>2210.19</v>
      </c>
      <c r="O445" s="4" t="n">
        <f aca="false">G445+G446+G447+G448</f>
        <v>2210.19</v>
      </c>
      <c r="P445" s="4" t="n">
        <f aca="false">H445+H446+H447+H448</f>
        <v>2210.19</v>
      </c>
      <c r="Q445" s="4" t="n">
        <f aca="false">I445+I446+I447+I448</f>
        <v>2210.19</v>
      </c>
      <c r="R445" s="4" t="n">
        <f aca="false">J445+J446+J447+J448</f>
        <v>2210.19</v>
      </c>
      <c r="S445" s="4" t="n">
        <f aca="false">K445+K446+K447+K448</f>
        <v>13186.75</v>
      </c>
      <c r="V445" s="1" t="n">
        <f aca="false">E444-M445</f>
        <v>0</v>
      </c>
      <c r="W445" s="5"/>
      <c r="Y445" s="1" t="n">
        <f aca="false">F444-N445</f>
        <v>0</v>
      </c>
      <c r="Z445" s="5"/>
      <c r="AB445" s="1" t="n">
        <f aca="false">G444-O445</f>
        <v>0</v>
      </c>
      <c r="AC445" s="5"/>
      <c r="AE445" s="1" t="n">
        <f aca="false">H444-P445</f>
        <v>0</v>
      </c>
      <c r="AF445" s="5"/>
      <c r="AH445" s="1" t="n">
        <f aca="false">I444-Q445</f>
        <v>0</v>
      </c>
      <c r="AI445" s="5"/>
      <c r="AK445" s="1" t="n">
        <f aca="false">J444-R445</f>
        <v>0</v>
      </c>
      <c r="AL445" s="5"/>
      <c r="AN445" s="1" t="n">
        <f aca="false">K444-S445</f>
        <v>0</v>
      </c>
    </row>
    <row r="446" customFormat="false" ht="25.5" hidden="false" customHeight="false" outlineLevel="0" collapsed="false">
      <c r="A446" s="21"/>
      <c r="B446" s="16"/>
      <c r="C446" s="17"/>
      <c r="D446" s="14" t="s">
        <v>29</v>
      </c>
      <c r="E446" s="15" t="n">
        <v>0</v>
      </c>
      <c r="F446" s="15" t="n">
        <v>0</v>
      </c>
      <c r="G446" s="15" t="n">
        <v>0</v>
      </c>
      <c r="H446" s="15" t="n">
        <v>0</v>
      </c>
      <c r="I446" s="15" t="n">
        <v>0</v>
      </c>
      <c r="J446" s="15" t="n">
        <v>0</v>
      </c>
      <c r="K446" s="15" t="n">
        <f aca="false">E446+F446+G446+H446+I446+J446</f>
        <v>0</v>
      </c>
      <c r="W446" s="5"/>
      <c r="Z446" s="5"/>
      <c r="AC446" s="5"/>
      <c r="AF446" s="5"/>
      <c r="AI446" s="5"/>
      <c r="AL446" s="5"/>
    </row>
    <row r="447" customFormat="false" ht="25.5" hidden="false" customHeight="false" outlineLevel="0" collapsed="false">
      <c r="A447" s="21"/>
      <c r="B447" s="16"/>
      <c r="C447" s="17"/>
      <c r="D447" s="14" t="s">
        <v>30</v>
      </c>
      <c r="E447" s="15" t="n">
        <v>2135.8</v>
      </c>
      <c r="F447" s="15" t="n">
        <v>2210.19</v>
      </c>
      <c r="G447" s="15" t="n">
        <v>2210.19</v>
      </c>
      <c r="H447" s="15" t="n">
        <v>2210.19</v>
      </c>
      <c r="I447" s="15" t="n">
        <v>2210.19</v>
      </c>
      <c r="J447" s="15" t="n">
        <v>2210.19</v>
      </c>
      <c r="K447" s="15" t="n">
        <f aca="false">E447+F447+G447+H447+I447+J447</f>
        <v>13186.75</v>
      </c>
      <c r="W447" s="5"/>
      <c r="Z447" s="5"/>
      <c r="AC447" s="5"/>
      <c r="AF447" s="5"/>
      <c r="AI447" s="5"/>
      <c r="AL447" s="5"/>
    </row>
    <row r="448" customFormat="false" ht="12.75" hidden="false" customHeight="false" outlineLevel="0" collapsed="false">
      <c r="A448" s="21"/>
      <c r="B448" s="16"/>
      <c r="C448" s="17"/>
      <c r="D448" s="14" t="s">
        <v>31</v>
      </c>
      <c r="E448" s="15" t="n">
        <v>0</v>
      </c>
      <c r="F448" s="15" t="n">
        <v>0</v>
      </c>
      <c r="G448" s="15" t="n">
        <v>0</v>
      </c>
      <c r="H448" s="15" t="n">
        <v>0</v>
      </c>
      <c r="I448" s="15" t="n">
        <v>0</v>
      </c>
      <c r="J448" s="15" t="n">
        <v>0</v>
      </c>
      <c r="K448" s="15" t="n">
        <f aca="false">E448+F448+G448+H448+I448+J448</f>
        <v>0</v>
      </c>
      <c r="W448" s="5"/>
      <c r="Z448" s="5"/>
      <c r="AC448" s="5"/>
      <c r="AF448" s="5"/>
      <c r="AI448" s="5"/>
      <c r="AL448" s="5"/>
    </row>
    <row r="449" customFormat="false" ht="63.75" hidden="false" customHeight="false" outlineLevel="0" collapsed="false">
      <c r="A449" s="11" t="s">
        <v>181</v>
      </c>
      <c r="B449" s="12" t="s">
        <v>145</v>
      </c>
      <c r="C449" s="13" t="s">
        <v>34</v>
      </c>
      <c r="D449" s="14" t="s">
        <v>14</v>
      </c>
      <c r="E449" s="15" t="n">
        <v>135.22</v>
      </c>
      <c r="F449" s="15" t="n">
        <v>147.95</v>
      </c>
      <c r="G449" s="15" t="n">
        <v>147.95</v>
      </c>
      <c r="H449" s="15" t="n">
        <v>0</v>
      </c>
      <c r="I449" s="15" t="n">
        <v>0</v>
      </c>
      <c r="J449" s="15" t="n">
        <v>0</v>
      </c>
      <c r="K449" s="15" t="n">
        <f aca="false">E449+F449+G449+H449+I449+J449</f>
        <v>431.12</v>
      </c>
      <c r="M449" s="4" t="n">
        <f aca="false">M450-E449</f>
        <v>0</v>
      </c>
      <c r="N449" s="4" t="n">
        <f aca="false">N450-F449</f>
        <v>0</v>
      </c>
      <c r="O449" s="4" t="n">
        <f aca="false">O450-G449</f>
        <v>0</v>
      </c>
      <c r="P449" s="4" t="n">
        <f aca="false">P450-H449</f>
        <v>0</v>
      </c>
      <c r="Q449" s="4" t="n">
        <f aca="false">Q450-I449</f>
        <v>0</v>
      </c>
      <c r="R449" s="4" t="n">
        <f aca="false">R450-J449</f>
        <v>0</v>
      </c>
      <c r="S449" s="4" t="n">
        <f aca="false">S450-K449</f>
        <v>0</v>
      </c>
      <c r="W449" s="5"/>
      <c r="Z449" s="5"/>
      <c r="AC449" s="5"/>
      <c r="AF449" s="5"/>
      <c r="AI449" s="5"/>
      <c r="AL449" s="5"/>
    </row>
    <row r="450" customFormat="false" ht="25.5" hidden="false" customHeight="false" outlineLevel="0" collapsed="false">
      <c r="A450" s="21"/>
      <c r="B450" s="16"/>
      <c r="C450" s="17"/>
      <c r="D450" s="14" t="s">
        <v>28</v>
      </c>
      <c r="E450" s="15" t="n">
        <v>0</v>
      </c>
      <c r="F450" s="15" t="n">
        <v>0</v>
      </c>
      <c r="G450" s="15" t="n">
        <v>0</v>
      </c>
      <c r="H450" s="15" t="n">
        <v>0</v>
      </c>
      <c r="I450" s="15" t="n">
        <v>0</v>
      </c>
      <c r="J450" s="15" t="n">
        <v>0</v>
      </c>
      <c r="K450" s="15" t="n">
        <f aca="false">E450+F450+G450+H450+I450+J450</f>
        <v>0</v>
      </c>
      <c r="M450" s="4" t="n">
        <f aca="false">E450+E451+E452+E453</f>
        <v>135.22</v>
      </c>
      <c r="N450" s="4" t="n">
        <f aca="false">F450+F451+F452+F453</f>
        <v>147.95</v>
      </c>
      <c r="O450" s="4" t="n">
        <f aca="false">G450+G451+G452+G453</f>
        <v>147.95</v>
      </c>
      <c r="P450" s="4" t="n">
        <f aca="false">H450+H451+H452+H453</f>
        <v>0</v>
      </c>
      <c r="Q450" s="4" t="n">
        <f aca="false">I450+I451+I452+I453</f>
        <v>0</v>
      </c>
      <c r="R450" s="4" t="n">
        <f aca="false">J450+J451+J452+J453</f>
        <v>0</v>
      </c>
      <c r="S450" s="4" t="n">
        <f aca="false">K450+K451+K452+K453</f>
        <v>431.12</v>
      </c>
      <c r="V450" s="1" t="n">
        <f aca="false">E449-M450</f>
        <v>0</v>
      </c>
      <c r="W450" s="5"/>
      <c r="Y450" s="1" t="n">
        <f aca="false">F449-N450</f>
        <v>0</v>
      </c>
      <c r="Z450" s="5"/>
      <c r="AB450" s="1" t="n">
        <f aca="false">G449-O450</f>
        <v>0</v>
      </c>
      <c r="AC450" s="5"/>
      <c r="AE450" s="1" t="n">
        <f aca="false">H449-P450</f>
        <v>0</v>
      </c>
      <c r="AF450" s="5"/>
      <c r="AH450" s="1" t="n">
        <f aca="false">I449-Q450</f>
        <v>0</v>
      </c>
      <c r="AI450" s="5"/>
      <c r="AK450" s="1" t="n">
        <f aca="false">J449-R450</f>
        <v>0</v>
      </c>
      <c r="AL450" s="5"/>
      <c r="AN450" s="1" t="n">
        <f aca="false">K449-S450</f>
        <v>0</v>
      </c>
    </row>
    <row r="451" customFormat="false" ht="25.5" hidden="false" customHeight="false" outlineLevel="0" collapsed="false">
      <c r="A451" s="21"/>
      <c r="B451" s="16"/>
      <c r="C451" s="17"/>
      <c r="D451" s="14" t="s">
        <v>29</v>
      </c>
      <c r="E451" s="15" t="n">
        <v>0</v>
      </c>
      <c r="F451" s="15" t="n">
        <v>0</v>
      </c>
      <c r="G451" s="15" t="n">
        <v>0</v>
      </c>
      <c r="H451" s="15" t="n">
        <v>0</v>
      </c>
      <c r="I451" s="15" t="n">
        <v>0</v>
      </c>
      <c r="J451" s="15" t="n">
        <v>0</v>
      </c>
      <c r="K451" s="15" t="n">
        <f aca="false">E451+F451+G451+H451+I451+J451</f>
        <v>0</v>
      </c>
      <c r="W451" s="5"/>
      <c r="Z451" s="5"/>
      <c r="AC451" s="5"/>
      <c r="AF451" s="5"/>
      <c r="AI451" s="5"/>
      <c r="AL451" s="5"/>
    </row>
    <row r="452" customFormat="false" ht="25.5" hidden="false" customHeight="false" outlineLevel="0" collapsed="false">
      <c r="A452" s="21"/>
      <c r="B452" s="16"/>
      <c r="C452" s="17"/>
      <c r="D452" s="14" t="s">
        <v>30</v>
      </c>
      <c r="E452" s="15" t="n">
        <v>135.22</v>
      </c>
      <c r="F452" s="15" t="n">
        <v>147.95</v>
      </c>
      <c r="G452" s="15" t="n">
        <v>147.95</v>
      </c>
      <c r="H452" s="15" t="n">
        <v>0</v>
      </c>
      <c r="I452" s="15" t="n">
        <v>0</v>
      </c>
      <c r="J452" s="15" t="n">
        <v>0</v>
      </c>
      <c r="K452" s="15" t="n">
        <f aca="false">E452+F452+G452+H452+I452+J452</f>
        <v>431.12</v>
      </c>
      <c r="W452" s="5"/>
      <c r="Z452" s="5"/>
      <c r="AC452" s="5"/>
      <c r="AF452" s="5"/>
      <c r="AI452" s="5"/>
      <c r="AL452" s="5"/>
    </row>
    <row r="453" customFormat="false" ht="12.75" hidden="false" customHeight="false" outlineLevel="0" collapsed="false">
      <c r="A453" s="21"/>
      <c r="B453" s="16"/>
      <c r="C453" s="17"/>
      <c r="D453" s="14" t="s">
        <v>31</v>
      </c>
      <c r="E453" s="15" t="n">
        <v>0</v>
      </c>
      <c r="F453" s="15" t="n">
        <v>0</v>
      </c>
      <c r="G453" s="15" t="n">
        <v>0</v>
      </c>
      <c r="H453" s="15" t="n">
        <v>0</v>
      </c>
      <c r="I453" s="15" t="n">
        <v>0</v>
      </c>
      <c r="J453" s="15" t="n">
        <v>0</v>
      </c>
      <c r="K453" s="15" t="n">
        <f aca="false">E453+F453+G453+H453+I453+J453</f>
        <v>0</v>
      </c>
      <c r="W453" s="5"/>
      <c r="Z453" s="5"/>
      <c r="AC453" s="5"/>
      <c r="AF453" s="5"/>
      <c r="AI453" s="5"/>
      <c r="AL453" s="5"/>
    </row>
    <row r="454" customFormat="false" ht="63.75" hidden="false" customHeight="false" outlineLevel="0" collapsed="false">
      <c r="A454" s="11" t="s">
        <v>182</v>
      </c>
      <c r="B454" s="12" t="s">
        <v>70</v>
      </c>
      <c r="C454" s="13" t="s">
        <v>34</v>
      </c>
      <c r="D454" s="14" t="s">
        <v>14</v>
      </c>
      <c r="E454" s="15" t="n">
        <v>14.19</v>
      </c>
      <c r="F454" s="15" t="n">
        <v>0</v>
      </c>
      <c r="G454" s="15" t="n">
        <v>0</v>
      </c>
      <c r="H454" s="15" t="n">
        <v>0</v>
      </c>
      <c r="I454" s="15" t="n">
        <v>0</v>
      </c>
      <c r="J454" s="15" t="n">
        <v>0</v>
      </c>
      <c r="K454" s="15" t="n">
        <f aca="false">E454+F454+G454+H454+I454+J454</f>
        <v>14.19</v>
      </c>
      <c r="M454" s="4" t="n">
        <f aca="false">M455-E454</f>
        <v>0</v>
      </c>
      <c r="N454" s="4" t="n">
        <f aca="false">N455-F454</f>
        <v>0</v>
      </c>
      <c r="O454" s="4" t="n">
        <f aca="false">O455-G454</f>
        <v>0</v>
      </c>
      <c r="P454" s="4" t="n">
        <f aca="false">P455-H454</f>
        <v>0</v>
      </c>
      <c r="Q454" s="4" t="n">
        <f aca="false">Q455-I454</f>
        <v>0</v>
      </c>
      <c r="R454" s="4" t="n">
        <f aca="false">R455-J454</f>
        <v>0</v>
      </c>
      <c r="S454" s="4" t="n">
        <f aca="false">S455-K454</f>
        <v>0</v>
      </c>
      <c r="W454" s="5"/>
      <c r="Z454" s="5"/>
      <c r="AC454" s="5"/>
      <c r="AF454" s="5"/>
      <c r="AI454" s="5"/>
      <c r="AL454" s="5"/>
    </row>
    <row r="455" customFormat="false" ht="25.5" hidden="false" customHeight="false" outlineLevel="0" collapsed="false">
      <c r="A455" s="21"/>
      <c r="B455" s="16"/>
      <c r="C455" s="17"/>
      <c r="D455" s="14" t="s">
        <v>28</v>
      </c>
      <c r="E455" s="15" t="n">
        <v>0</v>
      </c>
      <c r="F455" s="15" t="n">
        <v>0</v>
      </c>
      <c r="G455" s="15" t="n">
        <v>0</v>
      </c>
      <c r="H455" s="15" t="n">
        <v>0</v>
      </c>
      <c r="I455" s="15" t="n">
        <v>0</v>
      </c>
      <c r="J455" s="15" t="n">
        <v>0</v>
      </c>
      <c r="K455" s="15" t="n">
        <f aca="false">E455+F455+G455+H455+I455+J455</f>
        <v>0</v>
      </c>
      <c r="M455" s="4" t="n">
        <f aca="false">E455+E456+E457+E458</f>
        <v>14.19</v>
      </c>
      <c r="N455" s="4" t="n">
        <f aca="false">F455+F456+F457+F458</f>
        <v>0</v>
      </c>
      <c r="O455" s="4" t="n">
        <f aca="false">G455+G456+G457+G458</f>
        <v>0</v>
      </c>
      <c r="P455" s="4" t="n">
        <f aca="false">H455+H456+H457+H458</f>
        <v>0</v>
      </c>
      <c r="Q455" s="4" t="n">
        <f aca="false">I455+I456+I457+I458</f>
        <v>0</v>
      </c>
      <c r="R455" s="4" t="n">
        <f aca="false">J455+J456+J457+J458</f>
        <v>0</v>
      </c>
      <c r="S455" s="4" t="n">
        <f aca="false">K455+K456+K457+K458</f>
        <v>14.19</v>
      </c>
      <c r="V455" s="1" t="n">
        <f aca="false">E454-M455</f>
        <v>0</v>
      </c>
      <c r="W455" s="5"/>
      <c r="Y455" s="1" t="n">
        <f aca="false">F454-N455</f>
        <v>0</v>
      </c>
      <c r="Z455" s="5"/>
      <c r="AB455" s="1" t="n">
        <f aca="false">G454-O455</f>
        <v>0</v>
      </c>
      <c r="AC455" s="5"/>
      <c r="AE455" s="1" t="n">
        <f aca="false">H454-P455</f>
        <v>0</v>
      </c>
      <c r="AF455" s="5"/>
      <c r="AH455" s="1" t="n">
        <f aca="false">I454-Q455</f>
        <v>0</v>
      </c>
      <c r="AI455" s="5"/>
      <c r="AK455" s="1" t="n">
        <f aca="false">J454-R455</f>
        <v>0</v>
      </c>
      <c r="AL455" s="5"/>
      <c r="AN455" s="1" t="n">
        <f aca="false">K454-S455</f>
        <v>0</v>
      </c>
    </row>
    <row r="456" customFormat="false" ht="25.5" hidden="false" customHeight="false" outlineLevel="0" collapsed="false">
      <c r="A456" s="21"/>
      <c r="B456" s="16"/>
      <c r="C456" s="17"/>
      <c r="D456" s="14" t="s">
        <v>29</v>
      </c>
      <c r="E456" s="15" t="n">
        <v>0</v>
      </c>
      <c r="F456" s="15" t="n">
        <v>0</v>
      </c>
      <c r="G456" s="15" t="n">
        <v>0</v>
      </c>
      <c r="H456" s="15" t="n">
        <v>0</v>
      </c>
      <c r="I456" s="15" t="n">
        <v>0</v>
      </c>
      <c r="J456" s="15" t="n">
        <v>0</v>
      </c>
      <c r="K456" s="15" t="n">
        <f aca="false">E456+F456+G456+H456+I456+J456</f>
        <v>0</v>
      </c>
      <c r="W456" s="5"/>
      <c r="Z456" s="5"/>
      <c r="AC456" s="5"/>
      <c r="AF456" s="5"/>
      <c r="AI456" s="5"/>
      <c r="AL456" s="5"/>
    </row>
    <row r="457" customFormat="false" ht="25.5" hidden="false" customHeight="false" outlineLevel="0" collapsed="false">
      <c r="A457" s="21"/>
      <c r="B457" s="16"/>
      <c r="C457" s="17"/>
      <c r="D457" s="14" t="s">
        <v>30</v>
      </c>
      <c r="E457" s="15" t="n">
        <v>14.19</v>
      </c>
      <c r="F457" s="15" t="n">
        <v>0</v>
      </c>
      <c r="G457" s="15" t="n">
        <v>0</v>
      </c>
      <c r="H457" s="15" t="n">
        <v>0</v>
      </c>
      <c r="I457" s="15" t="n">
        <v>0</v>
      </c>
      <c r="J457" s="15" t="n">
        <v>0</v>
      </c>
      <c r="K457" s="15" t="n">
        <f aca="false">E457+F457+G457+H457+I457+J457</f>
        <v>14.19</v>
      </c>
      <c r="W457" s="5"/>
      <c r="Z457" s="5"/>
      <c r="AC457" s="5"/>
      <c r="AF457" s="5"/>
      <c r="AI457" s="5"/>
      <c r="AL457" s="5"/>
    </row>
    <row r="458" customFormat="false" ht="12.75" hidden="false" customHeight="false" outlineLevel="0" collapsed="false">
      <c r="A458" s="21"/>
      <c r="B458" s="16"/>
      <c r="C458" s="17"/>
      <c r="D458" s="14" t="s">
        <v>31</v>
      </c>
      <c r="E458" s="15" t="n">
        <v>0</v>
      </c>
      <c r="F458" s="15" t="n">
        <v>0</v>
      </c>
      <c r="G458" s="15" t="n">
        <v>0</v>
      </c>
      <c r="H458" s="15" t="n">
        <v>0</v>
      </c>
      <c r="I458" s="15" t="n">
        <v>0</v>
      </c>
      <c r="J458" s="15" t="n">
        <v>0</v>
      </c>
      <c r="K458" s="15" t="n">
        <f aca="false">E458+F458+G458+H458+I458+J458</f>
        <v>0</v>
      </c>
      <c r="W458" s="5"/>
      <c r="Z458" s="5"/>
      <c r="AC458" s="5"/>
      <c r="AF458" s="5"/>
      <c r="AI458" s="5"/>
      <c r="AL458" s="5"/>
    </row>
    <row r="459" customFormat="false" ht="63.75" hidden="false" customHeight="false" outlineLevel="0" collapsed="false">
      <c r="A459" s="11" t="s">
        <v>183</v>
      </c>
      <c r="B459" s="12" t="s">
        <v>184</v>
      </c>
      <c r="C459" s="13" t="s">
        <v>34</v>
      </c>
      <c r="D459" s="14" t="s">
        <v>14</v>
      </c>
      <c r="E459" s="15" t="n">
        <v>123.03</v>
      </c>
      <c r="F459" s="15" t="n">
        <v>0</v>
      </c>
      <c r="G459" s="15" t="n">
        <v>0</v>
      </c>
      <c r="H459" s="15" t="n">
        <v>0</v>
      </c>
      <c r="I459" s="15" t="n">
        <v>0</v>
      </c>
      <c r="J459" s="15" t="n">
        <v>0</v>
      </c>
      <c r="K459" s="15" t="n">
        <f aca="false">E459+F459+G459+H459+I459+J459</f>
        <v>123.03</v>
      </c>
      <c r="L459" s="22"/>
      <c r="M459" s="4" t="n">
        <f aca="false">M460-E459</f>
        <v>0</v>
      </c>
      <c r="N459" s="4" t="n">
        <f aca="false">N460-F459</f>
        <v>0</v>
      </c>
      <c r="O459" s="4" t="n">
        <f aca="false">O460-G459</f>
        <v>0</v>
      </c>
      <c r="P459" s="4" t="n">
        <f aca="false">P460-H459</f>
        <v>0</v>
      </c>
      <c r="Q459" s="4" t="n">
        <f aca="false">Q460-I459</f>
        <v>0</v>
      </c>
      <c r="R459" s="4" t="n">
        <f aca="false">R460-J459</f>
        <v>0</v>
      </c>
      <c r="S459" s="4" t="n">
        <f aca="false">S460-K459</f>
        <v>0</v>
      </c>
      <c r="W459" s="5"/>
      <c r="Z459" s="5"/>
      <c r="AC459" s="5"/>
      <c r="AF459" s="5"/>
      <c r="AI459" s="5"/>
      <c r="AL459" s="5"/>
    </row>
    <row r="460" customFormat="false" ht="25.5" hidden="false" customHeight="false" outlineLevel="0" collapsed="false">
      <c r="A460" s="23"/>
      <c r="B460" s="16"/>
      <c r="C460" s="17"/>
      <c r="D460" s="14" t="s">
        <v>28</v>
      </c>
      <c r="E460" s="15" t="n">
        <v>0</v>
      </c>
      <c r="F460" s="15" t="n">
        <v>0</v>
      </c>
      <c r="G460" s="15" t="n">
        <v>0</v>
      </c>
      <c r="H460" s="15" t="n">
        <v>0</v>
      </c>
      <c r="I460" s="15" t="n">
        <v>0</v>
      </c>
      <c r="J460" s="15" t="n">
        <v>0</v>
      </c>
      <c r="K460" s="15" t="n">
        <f aca="false">E460+F460+G460+H460+I460+J460</f>
        <v>0</v>
      </c>
      <c r="L460" s="22"/>
      <c r="M460" s="4" t="n">
        <f aca="false">E460+E461+E462+E463</f>
        <v>123.03</v>
      </c>
      <c r="N460" s="4" t="n">
        <f aca="false">F460+F461+F462+F463</f>
        <v>0</v>
      </c>
      <c r="O460" s="4" t="n">
        <f aca="false">G460+G461+G462+G463</f>
        <v>0</v>
      </c>
      <c r="P460" s="4" t="n">
        <f aca="false">H460+H461+H462+H463</f>
        <v>0</v>
      </c>
      <c r="Q460" s="4" t="n">
        <f aca="false">I460+I461+I462+I463</f>
        <v>0</v>
      </c>
      <c r="R460" s="4" t="n">
        <f aca="false">J460+J461+J462+J463</f>
        <v>0</v>
      </c>
      <c r="S460" s="4" t="n">
        <f aca="false">K460+K461+K462+K463</f>
        <v>123.03</v>
      </c>
      <c r="V460" s="1" t="n">
        <f aca="false">E459-M460</f>
        <v>0</v>
      </c>
      <c r="W460" s="5"/>
      <c r="Y460" s="1" t="n">
        <f aca="false">F459-N460</f>
        <v>0</v>
      </c>
      <c r="Z460" s="5"/>
      <c r="AB460" s="1" t="n">
        <f aca="false">G459-O460</f>
        <v>0</v>
      </c>
      <c r="AC460" s="5"/>
      <c r="AE460" s="1" t="n">
        <f aca="false">H459-P460</f>
        <v>0</v>
      </c>
      <c r="AF460" s="5"/>
      <c r="AH460" s="1" t="n">
        <f aca="false">I459-Q460</f>
        <v>0</v>
      </c>
      <c r="AI460" s="5"/>
      <c r="AK460" s="1" t="n">
        <f aca="false">J459-R460</f>
        <v>0</v>
      </c>
      <c r="AL460" s="5"/>
      <c r="AN460" s="1" t="n">
        <f aca="false">K459-S460</f>
        <v>0</v>
      </c>
    </row>
    <row r="461" customFormat="false" ht="25.5" hidden="false" customHeight="false" outlineLevel="0" collapsed="false">
      <c r="A461" s="23"/>
      <c r="B461" s="16"/>
      <c r="C461" s="17"/>
      <c r="D461" s="14" t="s">
        <v>29</v>
      </c>
      <c r="E461" s="15" t="n">
        <v>0</v>
      </c>
      <c r="F461" s="15" t="n">
        <v>0</v>
      </c>
      <c r="G461" s="15" t="n">
        <v>0</v>
      </c>
      <c r="H461" s="15" t="n">
        <v>0</v>
      </c>
      <c r="I461" s="15" t="n">
        <v>0</v>
      </c>
      <c r="J461" s="15" t="n">
        <v>0</v>
      </c>
      <c r="K461" s="15" t="n">
        <f aca="false">E461+F461+G461+H461+I461+J461</f>
        <v>0</v>
      </c>
      <c r="L461" s="22"/>
      <c r="W461" s="5"/>
      <c r="Z461" s="5"/>
      <c r="AC461" s="5"/>
      <c r="AF461" s="5"/>
      <c r="AI461" s="5"/>
      <c r="AL461" s="5"/>
    </row>
    <row r="462" customFormat="false" ht="25.5" hidden="false" customHeight="false" outlineLevel="0" collapsed="false">
      <c r="A462" s="23"/>
      <c r="B462" s="16"/>
      <c r="C462" s="17"/>
      <c r="D462" s="14" t="s">
        <v>30</v>
      </c>
      <c r="E462" s="15" t="n">
        <v>123.03</v>
      </c>
      <c r="F462" s="15" t="n">
        <v>0</v>
      </c>
      <c r="G462" s="15" t="n">
        <v>0</v>
      </c>
      <c r="H462" s="15" t="n">
        <v>0</v>
      </c>
      <c r="I462" s="15" t="n">
        <v>0</v>
      </c>
      <c r="J462" s="15" t="n">
        <v>0</v>
      </c>
      <c r="K462" s="15" t="n">
        <f aca="false">E462+F462+G462+H462+I462+J462</f>
        <v>123.03</v>
      </c>
      <c r="L462" s="22"/>
      <c r="W462" s="5"/>
      <c r="Z462" s="5"/>
      <c r="AC462" s="5"/>
      <c r="AF462" s="5"/>
      <c r="AI462" s="5"/>
      <c r="AL462" s="5"/>
    </row>
    <row r="463" customFormat="false" ht="12.75" hidden="false" customHeight="false" outlineLevel="0" collapsed="false">
      <c r="A463" s="23"/>
      <c r="B463" s="24"/>
      <c r="C463" s="25"/>
      <c r="D463" s="14" t="s">
        <v>31</v>
      </c>
      <c r="E463" s="15" t="n">
        <v>0</v>
      </c>
      <c r="F463" s="15" t="n">
        <v>0</v>
      </c>
      <c r="G463" s="15" t="n">
        <v>0</v>
      </c>
      <c r="H463" s="15" t="n">
        <v>0</v>
      </c>
      <c r="I463" s="15" t="n">
        <v>0</v>
      </c>
      <c r="J463" s="15" t="n">
        <v>0</v>
      </c>
      <c r="K463" s="15" t="n">
        <f aca="false">E463+F463+G463+H463+I463+J463</f>
        <v>0</v>
      </c>
      <c r="L463" s="22"/>
      <c r="W463" s="5"/>
      <c r="Z463" s="5"/>
      <c r="AC463" s="5"/>
      <c r="AF463" s="5"/>
      <c r="AI463" s="5"/>
      <c r="AL463" s="5"/>
    </row>
    <row r="464" customFormat="false" ht="51" hidden="false" customHeight="false" outlineLevel="0" collapsed="false">
      <c r="A464" s="11" t="s">
        <v>185</v>
      </c>
      <c r="B464" s="12" t="s">
        <v>186</v>
      </c>
      <c r="C464" s="13" t="s">
        <v>27</v>
      </c>
      <c r="D464" s="14" t="s">
        <v>14</v>
      </c>
      <c r="E464" s="15" t="n">
        <v>407.8</v>
      </c>
      <c r="F464" s="15" t="n">
        <v>434.5</v>
      </c>
      <c r="G464" s="15" t="n">
        <v>434.5</v>
      </c>
      <c r="H464" s="15" t="n">
        <v>434.5</v>
      </c>
      <c r="I464" s="15" t="n">
        <v>434.5</v>
      </c>
      <c r="J464" s="15" t="n">
        <v>434.5</v>
      </c>
      <c r="K464" s="15" t="n">
        <f aca="false">E464+F464+G464+H464+I464+J464</f>
        <v>2580.3</v>
      </c>
      <c r="M464" s="4" t="n">
        <f aca="false">M465-E464</f>
        <v>0</v>
      </c>
      <c r="N464" s="4" t="n">
        <f aca="false">N465-F464</f>
        <v>0</v>
      </c>
      <c r="O464" s="4" t="n">
        <f aca="false">O465-G464</f>
        <v>0</v>
      </c>
      <c r="P464" s="4" t="n">
        <f aca="false">P465-H464</f>
        <v>0</v>
      </c>
      <c r="Q464" s="4" t="n">
        <f aca="false">Q465-I464</f>
        <v>0</v>
      </c>
      <c r="R464" s="4" t="n">
        <f aca="false">R465-J464</f>
        <v>0</v>
      </c>
      <c r="S464" s="4" t="n">
        <f aca="false">S465-K464</f>
        <v>0</v>
      </c>
      <c r="T464" s="18" t="n">
        <f aca="false">E474+E479</f>
        <v>407.8</v>
      </c>
      <c r="U464" s="1" t="n">
        <f aca="false">E464-T464</f>
        <v>0</v>
      </c>
      <c r="W464" s="18" t="n">
        <f aca="false">F474+F479</f>
        <v>434.5</v>
      </c>
      <c r="X464" s="1" t="n">
        <f aca="false">F464-W464</f>
        <v>0</v>
      </c>
      <c r="Z464" s="18" t="n">
        <f aca="false">G474+G479</f>
        <v>434.5</v>
      </c>
      <c r="AA464" s="1" t="n">
        <f aca="false">G464-Z464</f>
        <v>0</v>
      </c>
      <c r="AC464" s="18" t="n">
        <f aca="false">H474+H479</f>
        <v>434.5</v>
      </c>
      <c r="AD464" s="1" t="n">
        <f aca="false">H464-AC464</f>
        <v>0</v>
      </c>
      <c r="AF464" s="18" t="n">
        <f aca="false">I474+I479</f>
        <v>434.5</v>
      </c>
      <c r="AG464" s="1" t="n">
        <f aca="false">I464-AF464</f>
        <v>0</v>
      </c>
      <c r="AI464" s="18" t="n">
        <f aca="false">J474+J479</f>
        <v>434.5</v>
      </c>
      <c r="AJ464" s="1" t="n">
        <f aca="false">J464-AI464</f>
        <v>0</v>
      </c>
      <c r="AL464" s="18" t="n">
        <f aca="false">K474+K479</f>
        <v>2580.3</v>
      </c>
      <c r="AM464" s="1" t="n">
        <f aca="false">K464-AL464</f>
        <v>0</v>
      </c>
      <c r="AQ464" s="1" t="b">
        <f aca="false">E464=E469</f>
        <v>1</v>
      </c>
    </row>
    <row r="465" customFormat="false" ht="25.5" hidden="false" customHeight="false" outlineLevel="0" collapsed="false">
      <c r="A465" s="21"/>
      <c r="B465" s="16"/>
      <c r="C465" s="17"/>
      <c r="D465" s="14" t="s">
        <v>28</v>
      </c>
      <c r="E465" s="15" t="n">
        <v>0</v>
      </c>
      <c r="F465" s="15" t="n">
        <v>0</v>
      </c>
      <c r="G465" s="15" t="n">
        <v>0</v>
      </c>
      <c r="H465" s="15" t="n">
        <v>0</v>
      </c>
      <c r="I465" s="15" t="n">
        <v>0</v>
      </c>
      <c r="J465" s="15" t="n">
        <v>0</v>
      </c>
      <c r="K465" s="15" t="n">
        <f aca="false">E465+F465+G465+H465+I465+J465</f>
        <v>0</v>
      </c>
      <c r="M465" s="4" t="n">
        <f aca="false">E465+E466+E467+E468</f>
        <v>407.8</v>
      </c>
      <c r="N465" s="4" t="n">
        <f aca="false">F465+F466+F467+F468</f>
        <v>434.5</v>
      </c>
      <c r="O465" s="4" t="n">
        <f aca="false">G465+G466+G467+G468</f>
        <v>434.5</v>
      </c>
      <c r="P465" s="4" t="n">
        <f aca="false">H465+H466+H467+H468</f>
        <v>434.5</v>
      </c>
      <c r="Q465" s="4" t="n">
        <f aca="false">I465+I466+I467+I468</f>
        <v>434.5</v>
      </c>
      <c r="R465" s="4" t="n">
        <f aca="false">J465+J466+J467+J468</f>
        <v>434.5</v>
      </c>
      <c r="S465" s="4" t="n">
        <f aca="false">K465+K466+K467+K468</f>
        <v>2580.3</v>
      </c>
      <c r="T465" s="18" t="n">
        <f aca="false">E475+E480</f>
        <v>0</v>
      </c>
      <c r="U465" s="1" t="n">
        <f aca="false">E465-T465</f>
        <v>0</v>
      </c>
      <c r="V465" s="1" t="n">
        <f aca="false">E464-M465</f>
        <v>0</v>
      </c>
      <c r="W465" s="18" t="n">
        <f aca="false">F475+F480</f>
        <v>0</v>
      </c>
      <c r="X465" s="1" t="n">
        <f aca="false">F465-W465</f>
        <v>0</v>
      </c>
      <c r="Y465" s="1" t="n">
        <f aca="false">F464-N465</f>
        <v>0</v>
      </c>
      <c r="Z465" s="18" t="n">
        <f aca="false">G475+G480</f>
        <v>0</v>
      </c>
      <c r="AA465" s="1" t="n">
        <f aca="false">G465-Z465</f>
        <v>0</v>
      </c>
      <c r="AB465" s="1" t="n">
        <f aca="false">G464-O465</f>
        <v>0</v>
      </c>
      <c r="AC465" s="18" t="n">
        <f aca="false">H475+H480</f>
        <v>0</v>
      </c>
      <c r="AD465" s="1" t="n">
        <f aca="false">H465-AC465</f>
        <v>0</v>
      </c>
      <c r="AE465" s="1" t="n">
        <f aca="false">H464-P465</f>
        <v>0</v>
      </c>
      <c r="AF465" s="18" t="n">
        <f aca="false">I475+I480</f>
        <v>0</v>
      </c>
      <c r="AG465" s="1" t="n">
        <f aca="false">I465-AF465</f>
        <v>0</v>
      </c>
      <c r="AH465" s="1" t="n">
        <f aca="false">I464-Q465</f>
        <v>0</v>
      </c>
      <c r="AI465" s="18" t="n">
        <f aca="false">J475+J480</f>
        <v>0</v>
      </c>
      <c r="AJ465" s="1" t="n">
        <f aca="false">J465-AI465</f>
        <v>0</v>
      </c>
      <c r="AK465" s="1" t="n">
        <f aca="false">J464-R465</f>
        <v>0</v>
      </c>
      <c r="AL465" s="18" t="n">
        <f aca="false">K475+K480</f>
        <v>0</v>
      </c>
      <c r="AM465" s="1" t="n">
        <f aca="false">K465-AL465</f>
        <v>0</v>
      </c>
      <c r="AN465" s="1" t="n">
        <f aca="false">K464-S465</f>
        <v>0</v>
      </c>
      <c r="AQ465" s="1" t="b">
        <f aca="false">E465=E470</f>
        <v>1</v>
      </c>
    </row>
    <row r="466" customFormat="false" ht="25.5" hidden="false" customHeight="false" outlineLevel="0" collapsed="false">
      <c r="A466" s="21"/>
      <c r="B466" s="16"/>
      <c r="C466" s="17"/>
      <c r="D466" s="14" t="s">
        <v>29</v>
      </c>
      <c r="E466" s="15" t="n">
        <v>0</v>
      </c>
      <c r="F466" s="15" t="n">
        <v>0</v>
      </c>
      <c r="G466" s="15" t="n">
        <v>0</v>
      </c>
      <c r="H466" s="15" t="n">
        <v>0</v>
      </c>
      <c r="I466" s="15" t="n">
        <v>0</v>
      </c>
      <c r="J466" s="15" t="n">
        <v>0</v>
      </c>
      <c r="K466" s="15" t="n">
        <f aca="false">E466+F466+G466+H466+I466+J466</f>
        <v>0</v>
      </c>
      <c r="T466" s="18" t="n">
        <f aca="false">E476+E481</f>
        <v>0</v>
      </c>
      <c r="U466" s="1" t="n">
        <f aca="false">E466-T466</f>
        <v>0</v>
      </c>
      <c r="W466" s="18" t="n">
        <f aca="false">F476+F481</f>
        <v>0</v>
      </c>
      <c r="X466" s="1" t="n">
        <f aca="false">F466-W466</f>
        <v>0</v>
      </c>
      <c r="Z466" s="18" t="n">
        <f aca="false">G476+G481</f>
        <v>0</v>
      </c>
      <c r="AA466" s="1" t="n">
        <f aca="false">G466-Z466</f>
        <v>0</v>
      </c>
      <c r="AC466" s="18" t="n">
        <f aca="false">H476+H481</f>
        <v>0</v>
      </c>
      <c r="AD466" s="1" t="n">
        <f aca="false">H466-AC466</f>
        <v>0</v>
      </c>
      <c r="AF466" s="18" t="n">
        <f aca="false">I476+I481</f>
        <v>0</v>
      </c>
      <c r="AG466" s="1" t="n">
        <f aca="false">I466-AF466</f>
        <v>0</v>
      </c>
      <c r="AI466" s="18" t="n">
        <f aca="false">J476+J481</f>
        <v>0</v>
      </c>
      <c r="AJ466" s="1" t="n">
        <f aca="false">J466-AI466</f>
        <v>0</v>
      </c>
      <c r="AL466" s="18" t="n">
        <f aca="false">K476+K481</f>
        <v>0</v>
      </c>
      <c r="AM466" s="1" t="n">
        <f aca="false">K466-AL466</f>
        <v>0</v>
      </c>
      <c r="AQ466" s="1" t="b">
        <f aca="false">E466=E471</f>
        <v>1</v>
      </c>
    </row>
    <row r="467" customFormat="false" ht="25.5" hidden="false" customHeight="false" outlineLevel="0" collapsed="false">
      <c r="A467" s="21"/>
      <c r="B467" s="16"/>
      <c r="C467" s="17"/>
      <c r="D467" s="14" t="s">
        <v>30</v>
      </c>
      <c r="E467" s="15" t="n">
        <v>407.8</v>
      </c>
      <c r="F467" s="15" t="n">
        <v>434.5</v>
      </c>
      <c r="G467" s="15" t="n">
        <v>434.5</v>
      </c>
      <c r="H467" s="15" t="n">
        <v>434.5</v>
      </c>
      <c r="I467" s="15" t="n">
        <v>434.5</v>
      </c>
      <c r="J467" s="15" t="n">
        <v>434.5</v>
      </c>
      <c r="K467" s="15" t="n">
        <f aca="false">E467+F467+G467+H467+I467+J467</f>
        <v>2580.3</v>
      </c>
      <c r="T467" s="18" t="n">
        <f aca="false">E477+E482</f>
        <v>407.8</v>
      </c>
      <c r="U467" s="1" t="n">
        <f aca="false">E467-T467</f>
        <v>0</v>
      </c>
      <c r="W467" s="18" t="n">
        <f aca="false">F477+F482</f>
        <v>434.5</v>
      </c>
      <c r="X467" s="1" t="n">
        <f aca="false">F467-W467</f>
        <v>0</v>
      </c>
      <c r="Z467" s="18" t="n">
        <f aca="false">G477+G482</f>
        <v>434.5</v>
      </c>
      <c r="AA467" s="1" t="n">
        <f aca="false">G467-Z467</f>
        <v>0</v>
      </c>
      <c r="AC467" s="18" t="n">
        <f aca="false">H477+H482</f>
        <v>434.5</v>
      </c>
      <c r="AD467" s="1" t="n">
        <f aca="false">H467-AC467</f>
        <v>0</v>
      </c>
      <c r="AF467" s="18" t="n">
        <f aca="false">I477+I482</f>
        <v>434.5</v>
      </c>
      <c r="AG467" s="1" t="n">
        <f aca="false">I467-AF467</f>
        <v>0</v>
      </c>
      <c r="AI467" s="18" t="n">
        <f aca="false">J477+J482</f>
        <v>434.5</v>
      </c>
      <c r="AJ467" s="1" t="n">
        <f aca="false">J467-AI467</f>
        <v>0</v>
      </c>
      <c r="AL467" s="18" t="n">
        <f aca="false">K477+K482</f>
        <v>2580.3</v>
      </c>
      <c r="AM467" s="1" t="n">
        <f aca="false">K467-AL467</f>
        <v>0</v>
      </c>
      <c r="AQ467" s="1" t="b">
        <f aca="false">E467=E472</f>
        <v>1</v>
      </c>
    </row>
    <row r="468" customFormat="false" ht="12.75" hidden="false" customHeight="false" outlineLevel="0" collapsed="false">
      <c r="A468" s="21"/>
      <c r="B468" s="16"/>
      <c r="C468" s="17"/>
      <c r="D468" s="14" t="s">
        <v>31</v>
      </c>
      <c r="E468" s="15" t="n">
        <v>0</v>
      </c>
      <c r="F468" s="15" t="n">
        <v>0</v>
      </c>
      <c r="G468" s="15" t="n">
        <v>0</v>
      </c>
      <c r="H468" s="15" t="n">
        <v>0</v>
      </c>
      <c r="I468" s="15" t="n">
        <v>0</v>
      </c>
      <c r="J468" s="15" t="n">
        <v>0</v>
      </c>
      <c r="K468" s="15" t="n">
        <f aca="false">E468+F468+G468+H468+I468+J468</f>
        <v>0</v>
      </c>
      <c r="W468" s="5"/>
      <c r="Z468" s="5"/>
      <c r="AC468" s="5"/>
      <c r="AF468" s="5"/>
      <c r="AI468" s="5"/>
      <c r="AL468" s="5"/>
      <c r="AQ468" s="1" t="b">
        <f aca="false">E468=E473</f>
        <v>1</v>
      </c>
    </row>
    <row r="469" customFormat="false" ht="63.75" hidden="false" customHeight="false" outlineLevel="0" collapsed="false">
      <c r="A469" s="21"/>
      <c r="B469" s="16"/>
      <c r="C469" s="13" t="s">
        <v>33</v>
      </c>
      <c r="D469" s="14" t="s">
        <v>14</v>
      </c>
      <c r="E469" s="15" t="n">
        <v>407.8</v>
      </c>
      <c r="F469" s="15" t="n">
        <v>434.5</v>
      </c>
      <c r="G469" s="15" t="n">
        <v>434.5</v>
      </c>
      <c r="H469" s="15" t="n">
        <v>434.5</v>
      </c>
      <c r="I469" s="15" t="n">
        <v>434.5</v>
      </c>
      <c r="J469" s="15" t="n">
        <v>434.5</v>
      </c>
      <c r="K469" s="15" t="n">
        <f aca="false">E469+F469+G469+H469+I469+J469</f>
        <v>2580.3</v>
      </c>
      <c r="W469" s="5"/>
      <c r="Z469" s="5"/>
      <c r="AC469" s="5"/>
      <c r="AF469" s="5"/>
      <c r="AI469" s="5"/>
      <c r="AL469" s="5"/>
    </row>
    <row r="470" customFormat="false" ht="25.5" hidden="false" customHeight="false" outlineLevel="0" collapsed="false">
      <c r="A470" s="21"/>
      <c r="B470" s="16"/>
      <c r="C470" s="17"/>
      <c r="D470" s="14" t="s">
        <v>28</v>
      </c>
      <c r="E470" s="15" t="n">
        <v>0</v>
      </c>
      <c r="F470" s="15" t="n">
        <v>0</v>
      </c>
      <c r="G470" s="15" t="n">
        <v>0</v>
      </c>
      <c r="H470" s="15" t="n">
        <v>0</v>
      </c>
      <c r="I470" s="15" t="n">
        <v>0</v>
      </c>
      <c r="J470" s="15" t="n">
        <v>0</v>
      </c>
      <c r="K470" s="15" t="n">
        <f aca="false">E470+F470+G470+H470+I470+J470</f>
        <v>0</v>
      </c>
      <c r="W470" s="5"/>
      <c r="Z470" s="5"/>
      <c r="AC470" s="5"/>
      <c r="AF470" s="5"/>
      <c r="AI470" s="5"/>
      <c r="AL470" s="5"/>
    </row>
    <row r="471" customFormat="false" ht="25.5" hidden="false" customHeight="false" outlineLevel="0" collapsed="false">
      <c r="A471" s="21"/>
      <c r="B471" s="16"/>
      <c r="C471" s="17"/>
      <c r="D471" s="14" t="s">
        <v>29</v>
      </c>
      <c r="E471" s="15" t="n">
        <v>0</v>
      </c>
      <c r="F471" s="15" t="n">
        <v>0</v>
      </c>
      <c r="G471" s="15" t="n">
        <v>0</v>
      </c>
      <c r="H471" s="15" t="n">
        <v>0</v>
      </c>
      <c r="I471" s="15" t="n">
        <v>0</v>
      </c>
      <c r="J471" s="15" t="n">
        <v>0</v>
      </c>
      <c r="K471" s="15" t="n">
        <f aca="false">E471+F471+G471+H471+I471+J471</f>
        <v>0</v>
      </c>
      <c r="W471" s="5"/>
      <c r="Z471" s="5"/>
      <c r="AC471" s="5"/>
      <c r="AF471" s="5"/>
      <c r="AI471" s="5"/>
      <c r="AL471" s="5"/>
    </row>
    <row r="472" customFormat="false" ht="25.5" hidden="false" customHeight="false" outlineLevel="0" collapsed="false">
      <c r="A472" s="21"/>
      <c r="B472" s="16"/>
      <c r="C472" s="17"/>
      <c r="D472" s="14" t="s">
        <v>30</v>
      </c>
      <c r="E472" s="15" t="n">
        <v>407.8</v>
      </c>
      <c r="F472" s="15" t="n">
        <v>434.5</v>
      </c>
      <c r="G472" s="15" t="n">
        <v>434.5</v>
      </c>
      <c r="H472" s="15" t="n">
        <v>434.5</v>
      </c>
      <c r="I472" s="15" t="n">
        <v>434.5</v>
      </c>
      <c r="J472" s="15" t="n">
        <v>434.5</v>
      </c>
      <c r="K472" s="15" t="n">
        <f aca="false">E472+F472+G472+H472+I472+J472</f>
        <v>2580.3</v>
      </c>
      <c r="W472" s="5"/>
      <c r="Z472" s="5"/>
      <c r="AC472" s="5"/>
      <c r="AF472" s="5"/>
      <c r="AI472" s="5"/>
      <c r="AL472" s="5"/>
    </row>
    <row r="473" customFormat="false" ht="12.75" hidden="false" customHeight="false" outlineLevel="0" collapsed="false">
      <c r="A473" s="21"/>
      <c r="B473" s="16"/>
      <c r="C473" s="17"/>
      <c r="D473" s="14" t="s">
        <v>31</v>
      </c>
      <c r="E473" s="15" t="n">
        <v>0</v>
      </c>
      <c r="F473" s="15" t="n">
        <v>0</v>
      </c>
      <c r="G473" s="15" t="n">
        <v>0</v>
      </c>
      <c r="H473" s="15" t="n">
        <v>0</v>
      </c>
      <c r="I473" s="15" t="n">
        <v>0</v>
      </c>
      <c r="J473" s="15" t="n">
        <v>0</v>
      </c>
      <c r="K473" s="15" t="n">
        <f aca="false">E473+F473+G473+H473+I473+J473</f>
        <v>0</v>
      </c>
      <c r="W473" s="5"/>
      <c r="Z473" s="5"/>
      <c r="AC473" s="5"/>
      <c r="AF473" s="5"/>
      <c r="AI473" s="5"/>
      <c r="AL473" s="5"/>
    </row>
    <row r="474" customFormat="false" ht="63.75" hidden="false" customHeight="false" outlineLevel="0" collapsed="false">
      <c r="A474" s="11" t="s">
        <v>187</v>
      </c>
      <c r="B474" s="12" t="s">
        <v>188</v>
      </c>
      <c r="C474" s="13" t="s">
        <v>33</v>
      </c>
      <c r="D474" s="14" t="s">
        <v>14</v>
      </c>
      <c r="E474" s="15" t="n">
        <v>149.5</v>
      </c>
      <c r="F474" s="15" t="n">
        <v>149.5</v>
      </c>
      <c r="G474" s="15" t="n">
        <v>149.5</v>
      </c>
      <c r="H474" s="15" t="n">
        <v>149.5</v>
      </c>
      <c r="I474" s="15" t="n">
        <v>149.5</v>
      </c>
      <c r="J474" s="15" t="n">
        <v>149.5</v>
      </c>
      <c r="K474" s="15" t="n">
        <f aca="false">E474+F474+G474+H474+I474+J474</f>
        <v>897</v>
      </c>
      <c r="M474" s="4" t="n">
        <f aca="false">M475-E474</f>
        <v>0</v>
      </c>
      <c r="N474" s="4" t="n">
        <f aca="false">N475-F474</f>
        <v>0</v>
      </c>
      <c r="O474" s="4" t="n">
        <f aca="false">O475-G474</f>
        <v>0</v>
      </c>
      <c r="P474" s="4" t="n">
        <f aca="false">P475-H474</f>
        <v>0</v>
      </c>
      <c r="Q474" s="4" t="n">
        <f aca="false">Q475-I474</f>
        <v>0</v>
      </c>
      <c r="R474" s="4" t="n">
        <f aca="false">R475-J474</f>
        <v>0</v>
      </c>
      <c r="S474" s="4" t="n">
        <f aca="false">S475-K474</f>
        <v>0</v>
      </c>
      <c r="W474" s="5"/>
      <c r="Z474" s="5"/>
      <c r="AC474" s="5"/>
      <c r="AF474" s="5"/>
      <c r="AI474" s="5"/>
      <c r="AL474" s="5"/>
    </row>
    <row r="475" customFormat="false" ht="25.5" hidden="false" customHeight="false" outlineLevel="0" collapsed="false">
      <c r="A475" s="21"/>
      <c r="B475" s="16"/>
      <c r="C475" s="17"/>
      <c r="D475" s="14" t="s">
        <v>28</v>
      </c>
      <c r="E475" s="15" t="n">
        <v>0</v>
      </c>
      <c r="F475" s="15" t="n">
        <v>0</v>
      </c>
      <c r="G475" s="15" t="n">
        <v>0</v>
      </c>
      <c r="H475" s="15" t="n">
        <v>0</v>
      </c>
      <c r="I475" s="15" t="n">
        <v>0</v>
      </c>
      <c r="J475" s="15" t="n">
        <v>0</v>
      </c>
      <c r="K475" s="15" t="n">
        <f aca="false">E475+F475+G475+H475+I475+J475</f>
        <v>0</v>
      </c>
      <c r="M475" s="4" t="n">
        <f aca="false">E475+E476+E477+E478</f>
        <v>149.5</v>
      </c>
      <c r="N475" s="4" t="n">
        <f aca="false">F475+F476+F477+F478</f>
        <v>149.5</v>
      </c>
      <c r="O475" s="4" t="n">
        <f aca="false">G475+G476+G477+G478</f>
        <v>149.5</v>
      </c>
      <c r="P475" s="4" t="n">
        <f aca="false">H475+H476+H477+H478</f>
        <v>149.5</v>
      </c>
      <c r="Q475" s="4" t="n">
        <f aca="false">I475+I476+I477+I478</f>
        <v>149.5</v>
      </c>
      <c r="R475" s="4" t="n">
        <f aca="false">J475+J476+J477+J478</f>
        <v>149.5</v>
      </c>
      <c r="S475" s="4" t="n">
        <f aca="false">K475+K476+K477+K478</f>
        <v>897</v>
      </c>
      <c r="V475" s="1" t="n">
        <f aca="false">E474-M475</f>
        <v>0</v>
      </c>
      <c r="W475" s="5"/>
      <c r="Y475" s="1" t="n">
        <f aca="false">F474-N475</f>
        <v>0</v>
      </c>
      <c r="Z475" s="5"/>
      <c r="AB475" s="1" t="n">
        <f aca="false">G474-O475</f>
        <v>0</v>
      </c>
      <c r="AC475" s="5"/>
      <c r="AE475" s="1" t="n">
        <f aca="false">H474-P475</f>
        <v>0</v>
      </c>
      <c r="AF475" s="5"/>
      <c r="AH475" s="1" t="n">
        <f aca="false">I474-Q475</f>
        <v>0</v>
      </c>
      <c r="AI475" s="5"/>
      <c r="AK475" s="1" t="n">
        <f aca="false">J474-R475</f>
        <v>0</v>
      </c>
      <c r="AL475" s="5"/>
      <c r="AN475" s="1" t="n">
        <f aca="false">K474-S475</f>
        <v>0</v>
      </c>
    </row>
    <row r="476" customFormat="false" ht="25.5" hidden="false" customHeight="false" outlineLevel="0" collapsed="false">
      <c r="A476" s="21"/>
      <c r="B476" s="16"/>
      <c r="C476" s="17"/>
      <c r="D476" s="14" t="s">
        <v>29</v>
      </c>
      <c r="E476" s="15" t="n">
        <v>0</v>
      </c>
      <c r="F476" s="15" t="n">
        <v>0</v>
      </c>
      <c r="G476" s="15" t="n">
        <v>0</v>
      </c>
      <c r="H476" s="15" t="n">
        <v>0</v>
      </c>
      <c r="I476" s="15" t="n">
        <v>0</v>
      </c>
      <c r="J476" s="15" t="n">
        <v>0</v>
      </c>
      <c r="K476" s="15" t="n">
        <f aca="false">E476+F476+G476+H476+I476+J476</f>
        <v>0</v>
      </c>
      <c r="W476" s="5"/>
      <c r="Z476" s="5"/>
      <c r="AC476" s="5"/>
      <c r="AF476" s="5"/>
      <c r="AI476" s="5"/>
      <c r="AL476" s="5"/>
    </row>
    <row r="477" customFormat="false" ht="25.5" hidden="false" customHeight="false" outlineLevel="0" collapsed="false">
      <c r="A477" s="21"/>
      <c r="B477" s="16"/>
      <c r="C477" s="17"/>
      <c r="D477" s="14" t="s">
        <v>30</v>
      </c>
      <c r="E477" s="15" t="n">
        <v>149.5</v>
      </c>
      <c r="F477" s="15" t="n">
        <v>149.5</v>
      </c>
      <c r="G477" s="15" t="n">
        <v>149.5</v>
      </c>
      <c r="H477" s="15" t="n">
        <v>149.5</v>
      </c>
      <c r="I477" s="15" t="n">
        <v>149.5</v>
      </c>
      <c r="J477" s="15" t="n">
        <v>149.5</v>
      </c>
      <c r="K477" s="15" t="n">
        <f aca="false">E477+F477+G477+H477+I477+J477</f>
        <v>897</v>
      </c>
      <c r="W477" s="5"/>
      <c r="Z477" s="5"/>
      <c r="AC477" s="5"/>
      <c r="AF477" s="5"/>
      <c r="AI477" s="5"/>
      <c r="AL477" s="5"/>
    </row>
    <row r="478" customFormat="false" ht="12.75" hidden="false" customHeight="false" outlineLevel="0" collapsed="false">
      <c r="A478" s="21"/>
      <c r="B478" s="16"/>
      <c r="C478" s="17"/>
      <c r="D478" s="14" t="s">
        <v>31</v>
      </c>
      <c r="E478" s="15" t="n">
        <v>0</v>
      </c>
      <c r="F478" s="15" t="n">
        <v>0</v>
      </c>
      <c r="G478" s="15" t="n">
        <v>0</v>
      </c>
      <c r="H478" s="15" t="n">
        <v>0</v>
      </c>
      <c r="I478" s="15" t="n">
        <v>0</v>
      </c>
      <c r="J478" s="15" t="n">
        <v>0</v>
      </c>
      <c r="K478" s="15" t="n">
        <f aca="false">E478+F478+G478+H478+I478+J478</f>
        <v>0</v>
      </c>
      <c r="W478" s="5"/>
      <c r="Z478" s="5"/>
      <c r="AC478" s="5"/>
      <c r="AF478" s="5"/>
      <c r="AI478" s="5"/>
      <c r="AL478" s="5"/>
    </row>
    <row r="479" customFormat="false" ht="63.75" hidden="false" customHeight="false" outlineLevel="0" collapsed="false">
      <c r="A479" s="11" t="s">
        <v>189</v>
      </c>
      <c r="B479" s="12" t="s">
        <v>190</v>
      </c>
      <c r="C479" s="13" t="s">
        <v>33</v>
      </c>
      <c r="D479" s="14" t="s">
        <v>14</v>
      </c>
      <c r="E479" s="15" t="n">
        <v>258.3</v>
      </c>
      <c r="F479" s="15" t="n">
        <v>285</v>
      </c>
      <c r="G479" s="15" t="n">
        <v>285</v>
      </c>
      <c r="H479" s="15" t="n">
        <v>285</v>
      </c>
      <c r="I479" s="15" t="n">
        <v>285</v>
      </c>
      <c r="J479" s="15" t="n">
        <v>285</v>
      </c>
      <c r="K479" s="15" t="n">
        <f aca="false">E479+F479+G479+H479+I479+J479</f>
        <v>1683.3</v>
      </c>
      <c r="M479" s="4" t="n">
        <f aca="false">M480-E479</f>
        <v>0</v>
      </c>
      <c r="N479" s="4" t="n">
        <f aca="false">N480-F479</f>
        <v>0</v>
      </c>
      <c r="O479" s="4" t="n">
        <f aca="false">O480-G479</f>
        <v>0</v>
      </c>
      <c r="P479" s="4" t="n">
        <f aca="false">P480-H479</f>
        <v>0</v>
      </c>
      <c r="Q479" s="4" t="n">
        <f aca="false">Q480-I479</f>
        <v>0</v>
      </c>
      <c r="R479" s="4" t="n">
        <f aca="false">R480-J479</f>
        <v>0</v>
      </c>
      <c r="S479" s="4" t="n">
        <f aca="false">S480-K479</f>
        <v>0</v>
      </c>
      <c r="W479" s="5"/>
      <c r="Z479" s="5"/>
      <c r="AC479" s="5"/>
      <c r="AF479" s="5"/>
      <c r="AI479" s="5"/>
      <c r="AL479" s="5"/>
    </row>
    <row r="480" customFormat="false" ht="25.5" hidden="false" customHeight="false" outlineLevel="0" collapsed="false">
      <c r="A480" s="21"/>
      <c r="B480" s="16"/>
      <c r="C480" s="17"/>
      <c r="D480" s="14" t="s">
        <v>28</v>
      </c>
      <c r="E480" s="15" t="n">
        <v>0</v>
      </c>
      <c r="F480" s="15" t="n">
        <v>0</v>
      </c>
      <c r="G480" s="15" t="n">
        <v>0</v>
      </c>
      <c r="H480" s="15" t="n">
        <v>0</v>
      </c>
      <c r="I480" s="15" t="n">
        <v>0</v>
      </c>
      <c r="J480" s="15" t="n">
        <v>0</v>
      </c>
      <c r="K480" s="15" t="n">
        <f aca="false">E480+F480+G480+H480+I480+J480</f>
        <v>0</v>
      </c>
      <c r="M480" s="4" t="n">
        <f aca="false">E480+E481+E482+E483</f>
        <v>258.3</v>
      </c>
      <c r="N480" s="4" t="n">
        <f aca="false">F480+F481+F482+F483</f>
        <v>285</v>
      </c>
      <c r="O480" s="4" t="n">
        <f aca="false">G480+G481+G482+G483</f>
        <v>285</v>
      </c>
      <c r="P480" s="4" t="n">
        <f aca="false">H480+H481+H482+H483</f>
        <v>285</v>
      </c>
      <c r="Q480" s="4" t="n">
        <f aca="false">I480+I481+I482+I483</f>
        <v>285</v>
      </c>
      <c r="R480" s="4" t="n">
        <f aca="false">J480+J481+J482+J483</f>
        <v>285</v>
      </c>
      <c r="S480" s="4" t="n">
        <f aca="false">K480+K481+K482+K483</f>
        <v>1683.3</v>
      </c>
      <c r="V480" s="1" t="n">
        <f aca="false">E479-M480</f>
        <v>0</v>
      </c>
      <c r="W480" s="5"/>
      <c r="Y480" s="1" t="n">
        <f aca="false">F479-N480</f>
        <v>0</v>
      </c>
      <c r="Z480" s="5"/>
      <c r="AB480" s="1" t="n">
        <f aca="false">G479-O480</f>
        <v>0</v>
      </c>
      <c r="AC480" s="5"/>
      <c r="AE480" s="1" t="n">
        <f aca="false">H479-P480</f>
        <v>0</v>
      </c>
      <c r="AF480" s="5"/>
      <c r="AH480" s="1" t="n">
        <f aca="false">I479-Q480</f>
        <v>0</v>
      </c>
      <c r="AI480" s="5"/>
      <c r="AK480" s="1" t="n">
        <f aca="false">J479-R480</f>
        <v>0</v>
      </c>
      <c r="AL480" s="5"/>
      <c r="AN480" s="1" t="n">
        <f aca="false">K479-S480</f>
        <v>0</v>
      </c>
    </row>
    <row r="481" customFormat="false" ht="25.5" hidden="false" customHeight="false" outlineLevel="0" collapsed="false">
      <c r="A481" s="21"/>
      <c r="B481" s="16"/>
      <c r="C481" s="17"/>
      <c r="D481" s="14" t="s">
        <v>29</v>
      </c>
      <c r="E481" s="15" t="n">
        <v>0</v>
      </c>
      <c r="F481" s="15" t="n">
        <v>0</v>
      </c>
      <c r="G481" s="15" t="n">
        <v>0</v>
      </c>
      <c r="H481" s="15" t="n">
        <v>0</v>
      </c>
      <c r="I481" s="15" t="n">
        <v>0</v>
      </c>
      <c r="J481" s="15" t="n">
        <v>0</v>
      </c>
      <c r="K481" s="15" t="n">
        <f aca="false">E481+F481+G481+H481+I481+J481</f>
        <v>0</v>
      </c>
      <c r="W481" s="5"/>
      <c r="Z481" s="5"/>
      <c r="AC481" s="5"/>
      <c r="AF481" s="5"/>
      <c r="AI481" s="5"/>
      <c r="AL481" s="5"/>
    </row>
    <row r="482" customFormat="false" ht="25.5" hidden="false" customHeight="false" outlineLevel="0" collapsed="false">
      <c r="A482" s="21"/>
      <c r="B482" s="16"/>
      <c r="C482" s="17"/>
      <c r="D482" s="14" t="s">
        <v>30</v>
      </c>
      <c r="E482" s="15" t="n">
        <v>258.3</v>
      </c>
      <c r="F482" s="15" t="n">
        <v>285</v>
      </c>
      <c r="G482" s="15" t="n">
        <v>285</v>
      </c>
      <c r="H482" s="15" t="n">
        <v>285</v>
      </c>
      <c r="I482" s="15" t="n">
        <v>285</v>
      </c>
      <c r="J482" s="15" t="n">
        <v>285</v>
      </c>
      <c r="K482" s="15" t="n">
        <f aca="false">E482+F482+G482+H482+I482+J482</f>
        <v>1683.3</v>
      </c>
      <c r="W482" s="5"/>
      <c r="Z482" s="5"/>
      <c r="AC482" s="5"/>
      <c r="AF482" s="5"/>
      <c r="AI482" s="5"/>
      <c r="AL482" s="5"/>
    </row>
    <row r="483" customFormat="false" ht="12.75" hidden="false" customHeight="false" outlineLevel="0" collapsed="false">
      <c r="A483" s="21"/>
      <c r="B483" s="16"/>
      <c r="C483" s="17"/>
      <c r="D483" s="14" t="s">
        <v>31</v>
      </c>
      <c r="E483" s="15" t="n">
        <v>0</v>
      </c>
      <c r="F483" s="15" t="n">
        <v>0</v>
      </c>
      <c r="G483" s="15" t="n">
        <v>0</v>
      </c>
      <c r="H483" s="15" t="n">
        <v>0</v>
      </c>
      <c r="I483" s="15" t="n">
        <v>0</v>
      </c>
      <c r="J483" s="15" t="n">
        <v>0</v>
      </c>
      <c r="K483" s="15" t="n">
        <f aca="false">E483+F483+G483+H483+I483+J483</f>
        <v>0</v>
      </c>
      <c r="W483" s="5"/>
      <c r="Z483" s="5"/>
      <c r="AC483" s="5"/>
      <c r="AF483" s="5"/>
      <c r="AI483" s="5"/>
      <c r="AL483" s="5"/>
    </row>
    <row r="484" customFormat="false" ht="12.75" hidden="false" customHeight="true" outlineLevel="0" collapsed="false">
      <c r="A484" s="11" t="s">
        <v>191</v>
      </c>
      <c r="B484" s="11" t="s">
        <v>192</v>
      </c>
      <c r="C484" s="11"/>
      <c r="D484" s="11"/>
      <c r="E484" s="11"/>
      <c r="F484" s="11"/>
      <c r="G484" s="11"/>
      <c r="H484" s="11"/>
      <c r="I484" s="11"/>
      <c r="J484" s="11"/>
      <c r="K484" s="11"/>
      <c r="W484" s="5"/>
      <c r="Z484" s="5"/>
      <c r="AC484" s="5"/>
      <c r="AF484" s="5"/>
      <c r="AI484" s="5"/>
      <c r="AL484" s="5"/>
    </row>
    <row r="485" customFormat="false" ht="25.5" hidden="false" customHeight="false" outlineLevel="0" collapsed="false">
      <c r="A485" s="11" t="s">
        <v>193</v>
      </c>
      <c r="B485" s="12" t="s">
        <v>194</v>
      </c>
      <c r="C485" s="13" t="s">
        <v>27</v>
      </c>
      <c r="D485" s="14" t="s">
        <v>14</v>
      </c>
      <c r="E485" s="15" t="n">
        <v>5768</v>
      </c>
      <c r="F485" s="15" t="n">
        <v>5768</v>
      </c>
      <c r="G485" s="15" t="n">
        <v>5768</v>
      </c>
      <c r="H485" s="15" t="n">
        <v>0</v>
      </c>
      <c r="I485" s="15" t="n">
        <v>0</v>
      </c>
      <c r="J485" s="15" t="n">
        <v>0</v>
      </c>
      <c r="K485" s="15" t="n">
        <f aca="false">E485+F485+G485+H485+I485+J485</f>
        <v>17304</v>
      </c>
      <c r="M485" s="4" t="n">
        <f aca="false">M486-E485</f>
        <v>0</v>
      </c>
      <c r="N485" s="4" t="n">
        <f aca="false">N486-F485</f>
        <v>0</v>
      </c>
      <c r="O485" s="4" t="n">
        <f aca="false">O486-G485</f>
        <v>0</v>
      </c>
      <c r="P485" s="4" t="n">
        <f aca="false">P486-H485</f>
        <v>0</v>
      </c>
      <c r="Q485" s="4" t="n">
        <f aca="false">Q486-I485</f>
        <v>0</v>
      </c>
      <c r="R485" s="4" t="n">
        <f aca="false">R486-J485</f>
        <v>0</v>
      </c>
      <c r="S485" s="4" t="n">
        <f aca="false">S486-K485</f>
        <v>0</v>
      </c>
      <c r="T485" s="18" t="n">
        <f aca="false">E495</f>
        <v>5768</v>
      </c>
      <c r="U485" s="1" t="n">
        <f aca="false">E485-T485</f>
        <v>0</v>
      </c>
      <c r="W485" s="18" t="n">
        <f aca="false">F495</f>
        <v>5768</v>
      </c>
      <c r="X485" s="1" t="n">
        <f aca="false">F485-W485</f>
        <v>0</v>
      </c>
      <c r="Z485" s="18" t="n">
        <f aca="false">G495</f>
        <v>5768</v>
      </c>
      <c r="AA485" s="1" t="n">
        <f aca="false">G485-Z485</f>
        <v>0</v>
      </c>
      <c r="AC485" s="18" t="n">
        <f aca="false">H495</f>
        <v>0</v>
      </c>
      <c r="AD485" s="1" t="n">
        <f aca="false">H485-AC485</f>
        <v>0</v>
      </c>
      <c r="AF485" s="18" t="n">
        <f aca="false">I495</f>
        <v>0</v>
      </c>
      <c r="AG485" s="1" t="n">
        <f aca="false">I485-AF485</f>
        <v>0</v>
      </c>
      <c r="AI485" s="18" t="n">
        <f aca="false">J495</f>
        <v>0</v>
      </c>
      <c r="AJ485" s="1" t="n">
        <f aca="false">J485-AI485</f>
        <v>0</v>
      </c>
      <c r="AL485" s="18" t="n">
        <f aca="false">K495</f>
        <v>17304</v>
      </c>
      <c r="AM485" s="1" t="n">
        <f aca="false">K485-AL485</f>
        <v>0</v>
      </c>
      <c r="AQ485" s="1" t="b">
        <f aca="false">E485=E490</f>
        <v>1</v>
      </c>
    </row>
    <row r="486" customFormat="false" ht="25.5" hidden="false" customHeight="false" outlineLevel="0" collapsed="false">
      <c r="A486" s="21"/>
      <c r="B486" s="16"/>
      <c r="C486" s="17"/>
      <c r="D486" s="14" t="s">
        <v>28</v>
      </c>
      <c r="E486" s="15" t="n">
        <v>0</v>
      </c>
      <c r="F486" s="15" t="n">
        <v>0</v>
      </c>
      <c r="G486" s="15" t="n">
        <v>0</v>
      </c>
      <c r="H486" s="15" t="n">
        <v>0</v>
      </c>
      <c r="I486" s="15" t="n">
        <v>0</v>
      </c>
      <c r="J486" s="15" t="n">
        <v>0</v>
      </c>
      <c r="K486" s="15" t="n">
        <f aca="false">E486+F486+G486+H486+I486+J486</f>
        <v>0</v>
      </c>
      <c r="M486" s="4" t="n">
        <f aca="false">E486+E487+E488+E489</f>
        <v>5768</v>
      </c>
      <c r="N486" s="4" t="n">
        <f aca="false">F486+F487+F488+F489</f>
        <v>5768</v>
      </c>
      <c r="O486" s="4" t="n">
        <f aca="false">G486+G487+G488+G489</f>
        <v>5768</v>
      </c>
      <c r="P486" s="4" t="n">
        <f aca="false">H486+H487+H488+H489</f>
        <v>0</v>
      </c>
      <c r="Q486" s="4" t="n">
        <f aca="false">I486+I487+I488+I489</f>
        <v>0</v>
      </c>
      <c r="R486" s="4" t="n">
        <f aca="false">J486+J487+J488+J489</f>
        <v>0</v>
      </c>
      <c r="S486" s="4" t="n">
        <f aca="false">K486+K487+K488+K489</f>
        <v>17304</v>
      </c>
      <c r="T486" s="18" t="n">
        <f aca="false">E496</f>
        <v>0</v>
      </c>
      <c r="U486" s="1" t="n">
        <f aca="false">E486-T486</f>
        <v>0</v>
      </c>
      <c r="V486" s="1" t="n">
        <f aca="false">E485-M486</f>
        <v>0</v>
      </c>
      <c r="W486" s="18" t="n">
        <f aca="false">F496</f>
        <v>0</v>
      </c>
      <c r="X486" s="1" t="n">
        <f aca="false">F486-W486</f>
        <v>0</v>
      </c>
      <c r="Y486" s="1" t="n">
        <f aca="false">F485-N486</f>
        <v>0</v>
      </c>
      <c r="Z486" s="18" t="n">
        <f aca="false">G496</f>
        <v>0</v>
      </c>
      <c r="AA486" s="1" t="n">
        <f aca="false">G486-Z486</f>
        <v>0</v>
      </c>
      <c r="AB486" s="1" t="n">
        <f aca="false">G485-O486</f>
        <v>0</v>
      </c>
      <c r="AC486" s="18" t="n">
        <f aca="false">H496</f>
        <v>0</v>
      </c>
      <c r="AD486" s="1" t="n">
        <f aca="false">H486-AC486</f>
        <v>0</v>
      </c>
      <c r="AE486" s="1" t="n">
        <f aca="false">H485-P486</f>
        <v>0</v>
      </c>
      <c r="AF486" s="18" t="n">
        <f aca="false">I496</f>
        <v>0</v>
      </c>
      <c r="AG486" s="1" t="n">
        <f aca="false">I486-AF486</f>
        <v>0</v>
      </c>
      <c r="AH486" s="1" t="n">
        <f aca="false">I485-Q486</f>
        <v>0</v>
      </c>
      <c r="AI486" s="18" t="n">
        <f aca="false">J496</f>
        <v>0</v>
      </c>
      <c r="AJ486" s="1" t="n">
        <f aca="false">J486-AI486</f>
        <v>0</v>
      </c>
      <c r="AK486" s="1" t="n">
        <f aca="false">J485-R486</f>
        <v>0</v>
      </c>
      <c r="AL486" s="18" t="n">
        <f aca="false">K496</f>
        <v>0</v>
      </c>
      <c r="AM486" s="1" t="n">
        <f aca="false">K486-AL486</f>
        <v>0</v>
      </c>
      <c r="AN486" s="1" t="n">
        <f aca="false">K485-S486</f>
        <v>0</v>
      </c>
      <c r="AQ486" s="1" t="b">
        <f aca="false">E486=E491</f>
        <v>1</v>
      </c>
    </row>
    <row r="487" customFormat="false" ht="25.5" hidden="false" customHeight="false" outlineLevel="0" collapsed="false">
      <c r="A487" s="21"/>
      <c r="B487" s="16"/>
      <c r="C487" s="17"/>
      <c r="D487" s="14" t="s">
        <v>29</v>
      </c>
      <c r="E487" s="15" t="n">
        <v>5768</v>
      </c>
      <c r="F487" s="15" t="n">
        <v>5768</v>
      </c>
      <c r="G487" s="15" t="n">
        <v>5768</v>
      </c>
      <c r="H487" s="15" t="n">
        <v>0</v>
      </c>
      <c r="I487" s="15" t="n">
        <v>0</v>
      </c>
      <c r="J487" s="15" t="n">
        <v>0</v>
      </c>
      <c r="K487" s="15" t="n">
        <f aca="false">E487+F487+G487+H487+I487+J487</f>
        <v>17304</v>
      </c>
      <c r="T487" s="18" t="n">
        <f aca="false">E497</f>
        <v>5768</v>
      </c>
      <c r="U487" s="1" t="n">
        <f aca="false">E487-T487</f>
        <v>0</v>
      </c>
      <c r="W487" s="18" t="n">
        <f aca="false">F497</f>
        <v>5768</v>
      </c>
      <c r="X487" s="1" t="n">
        <f aca="false">F487-W487</f>
        <v>0</v>
      </c>
      <c r="Z487" s="18" t="n">
        <f aca="false">G497</f>
        <v>5768</v>
      </c>
      <c r="AA487" s="1" t="n">
        <f aca="false">G487-Z487</f>
        <v>0</v>
      </c>
      <c r="AC487" s="18" t="n">
        <f aca="false">H497</f>
        <v>0</v>
      </c>
      <c r="AD487" s="1" t="n">
        <f aca="false">H487-AC487</f>
        <v>0</v>
      </c>
      <c r="AF487" s="18" t="n">
        <f aca="false">I497</f>
        <v>0</v>
      </c>
      <c r="AG487" s="1" t="n">
        <f aca="false">I487-AF487</f>
        <v>0</v>
      </c>
      <c r="AI487" s="18" t="n">
        <f aca="false">J497</f>
        <v>0</v>
      </c>
      <c r="AJ487" s="1" t="n">
        <f aca="false">J487-AI487</f>
        <v>0</v>
      </c>
      <c r="AL487" s="18" t="n">
        <f aca="false">K497</f>
        <v>17304</v>
      </c>
      <c r="AM487" s="1" t="n">
        <f aca="false">K487-AL487</f>
        <v>0</v>
      </c>
      <c r="AQ487" s="1" t="b">
        <f aca="false">E487=E492</f>
        <v>1</v>
      </c>
    </row>
    <row r="488" customFormat="false" ht="25.5" hidden="false" customHeight="false" outlineLevel="0" collapsed="false">
      <c r="A488" s="21"/>
      <c r="B488" s="16"/>
      <c r="C488" s="17"/>
      <c r="D488" s="14" t="s">
        <v>30</v>
      </c>
      <c r="E488" s="15" t="n">
        <v>0</v>
      </c>
      <c r="F488" s="15" t="n">
        <v>0</v>
      </c>
      <c r="G488" s="15" t="n">
        <v>0</v>
      </c>
      <c r="H488" s="15" t="n">
        <v>0</v>
      </c>
      <c r="I488" s="15" t="n">
        <v>0</v>
      </c>
      <c r="J488" s="15" t="n">
        <v>0</v>
      </c>
      <c r="K488" s="15" t="n">
        <f aca="false">E488+F488+G488+H488+I488+J488</f>
        <v>0</v>
      </c>
      <c r="T488" s="18" t="n">
        <f aca="false">E498</f>
        <v>0</v>
      </c>
      <c r="U488" s="1" t="n">
        <f aca="false">E488-T488</f>
        <v>0</v>
      </c>
      <c r="W488" s="18" t="n">
        <f aca="false">F498</f>
        <v>0</v>
      </c>
      <c r="X488" s="1" t="n">
        <f aca="false">F488-W488</f>
        <v>0</v>
      </c>
      <c r="Z488" s="18" t="n">
        <f aca="false">G498</f>
        <v>0</v>
      </c>
      <c r="AA488" s="1" t="n">
        <f aca="false">G488-Z488</f>
        <v>0</v>
      </c>
      <c r="AC488" s="18" t="n">
        <f aca="false">H498</f>
        <v>0</v>
      </c>
      <c r="AD488" s="1" t="n">
        <f aca="false">H488-AC488</f>
        <v>0</v>
      </c>
      <c r="AF488" s="18" t="n">
        <f aca="false">I498</f>
        <v>0</v>
      </c>
      <c r="AG488" s="1" t="n">
        <f aca="false">I488-AF488</f>
        <v>0</v>
      </c>
      <c r="AI488" s="18" t="n">
        <f aca="false">J498</f>
        <v>0</v>
      </c>
      <c r="AJ488" s="1" t="n">
        <f aca="false">J488-AI488</f>
        <v>0</v>
      </c>
      <c r="AL488" s="18" t="n">
        <f aca="false">K498</f>
        <v>0</v>
      </c>
      <c r="AM488" s="1" t="n">
        <f aca="false">K488-AL488</f>
        <v>0</v>
      </c>
      <c r="AQ488" s="1" t="b">
        <f aca="false">E488=E493</f>
        <v>1</v>
      </c>
    </row>
    <row r="489" customFormat="false" ht="12.75" hidden="false" customHeight="false" outlineLevel="0" collapsed="false">
      <c r="A489" s="21"/>
      <c r="B489" s="16"/>
      <c r="C489" s="17"/>
      <c r="D489" s="14" t="s">
        <v>31</v>
      </c>
      <c r="E489" s="15" t="n">
        <v>0</v>
      </c>
      <c r="F489" s="15" t="n">
        <v>0</v>
      </c>
      <c r="G489" s="15" t="n">
        <v>0</v>
      </c>
      <c r="H489" s="15" t="n">
        <v>0</v>
      </c>
      <c r="I489" s="15" t="n">
        <v>0</v>
      </c>
      <c r="J489" s="15" t="n">
        <v>0</v>
      </c>
      <c r="K489" s="15" t="n">
        <f aca="false">E489+F489+G489+H489+I489+J489</f>
        <v>0</v>
      </c>
      <c r="W489" s="5"/>
      <c r="Z489" s="5"/>
      <c r="AC489" s="5"/>
      <c r="AF489" s="5"/>
      <c r="AI489" s="5"/>
      <c r="AL489" s="5"/>
      <c r="AQ489" s="1" t="b">
        <f aca="false">E489=E494</f>
        <v>1</v>
      </c>
    </row>
    <row r="490" customFormat="false" ht="63.75" hidden="false" customHeight="false" outlineLevel="0" collapsed="false">
      <c r="A490" s="21"/>
      <c r="B490" s="16"/>
      <c r="C490" s="13" t="s">
        <v>34</v>
      </c>
      <c r="D490" s="14" t="s">
        <v>14</v>
      </c>
      <c r="E490" s="15" t="n">
        <v>5768</v>
      </c>
      <c r="F490" s="15" t="n">
        <v>5768</v>
      </c>
      <c r="G490" s="15" t="n">
        <v>5768</v>
      </c>
      <c r="H490" s="15" t="n">
        <v>0</v>
      </c>
      <c r="I490" s="15" t="n">
        <v>0</v>
      </c>
      <c r="J490" s="15" t="n">
        <v>0</v>
      </c>
      <c r="K490" s="15" t="n">
        <f aca="false">E490+F490+G490+H490+I490+J490</f>
        <v>17304</v>
      </c>
      <c r="W490" s="5"/>
      <c r="Z490" s="5"/>
      <c r="AC490" s="5"/>
      <c r="AF490" s="5"/>
      <c r="AI490" s="5"/>
      <c r="AL490" s="5"/>
    </row>
    <row r="491" customFormat="false" ht="25.5" hidden="false" customHeight="false" outlineLevel="0" collapsed="false">
      <c r="A491" s="21"/>
      <c r="B491" s="16"/>
      <c r="C491" s="17"/>
      <c r="D491" s="14" t="s">
        <v>28</v>
      </c>
      <c r="E491" s="15" t="n">
        <v>0</v>
      </c>
      <c r="F491" s="15" t="n">
        <v>0</v>
      </c>
      <c r="G491" s="15" t="n">
        <v>0</v>
      </c>
      <c r="H491" s="15" t="n">
        <v>0</v>
      </c>
      <c r="I491" s="15" t="n">
        <v>0</v>
      </c>
      <c r="J491" s="15" t="n">
        <v>0</v>
      </c>
      <c r="K491" s="15" t="n">
        <f aca="false">E491+F491+G491+H491+I491+J491</f>
        <v>0</v>
      </c>
      <c r="W491" s="5"/>
      <c r="Z491" s="5"/>
      <c r="AC491" s="5"/>
      <c r="AF491" s="5"/>
      <c r="AI491" s="5"/>
      <c r="AL491" s="5"/>
    </row>
    <row r="492" customFormat="false" ht="25.5" hidden="false" customHeight="false" outlineLevel="0" collapsed="false">
      <c r="A492" s="21"/>
      <c r="B492" s="16"/>
      <c r="C492" s="17"/>
      <c r="D492" s="14" t="s">
        <v>29</v>
      </c>
      <c r="E492" s="15" t="n">
        <v>5768</v>
      </c>
      <c r="F492" s="15" t="n">
        <v>5768</v>
      </c>
      <c r="G492" s="15" t="n">
        <v>5768</v>
      </c>
      <c r="H492" s="15" t="n">
        <v>0</v>
      </c>
      <c r="I492" s="15" t="n">
        <v>0</v>
      </c>
      <c r="J492" s="15" t="n">
        <v>0</v>
      </c>
      <c r="K492" s="15" t="n">
        <f aca="false">E492+F492+G492+H492+I492+J492</f>
        <v>17304</v>
      </c>
      <c r="W492" s="5"/>
      <c r="Z492" s="5"/>
      <c r="AC492" s="5"/>
      <c r="AF492" s="5"/>
      <c r="AI492" s="5"/>
      <c r="AL492" s="5"/>
    </row>
    <row r="493" customFormat="false" ht="25.5" hidden="false" customHeight="false" outlineLevel="0" collapsed="false">
      <c r="A493" s="21"/>
      <c r="B493" s="16"/>
      <c r="C493" s="17"/>
      <c r="D493" s="14" t="s">
        <v>30</v>
      </c>
      <c r="E493" s="15" t="n">
        <v>0</v>
      </c>
      <c r="F493" s="15" t="n">
        <v>0</v>
      </c>
      <c r="G493" s="15" t="n">
        <v>0</v>
      </c>
      <c r="H493" s="15" t="n">
        <v>0</v>
      </c>
      <c r="I493" s="15" t="n">
        <v>0</v>
      </c>
      <c r="J493" s="15" t="n">
        <v>0</v>
      </c>
      <c r="K493" s="15" t="n">
        <f aca="false">E493+F493+G493+H493+I493+J493</f>
        <v>0</v>
      </c>
      <c r="W493" s="5"/>
      <c r="Z493" s="5"/>
      <c r="AC493" s="5"/>
      <c r="AF493" s="5"/>
      <c r="AI493" s="5"/>
      <c r="AL493" s="5"/>
    </row>
    <row r="494" customFormat="false" ht="12.75" hidden="false" customHeight="false" outlineLevel="0" collapsed="false">
      <c r="A494" s="21"/>
      <c r="B494" s="16"/>
      <c r="C494" s="17"/>
      <c r="D494" s="14" t="s">
        <v>31</v>
      </c>
      <c r="E494" s="15" t="n">
        <v>0</v>
      </c>
      <c r="F494" s="15" t="n">
        <v>0</v>
      </c>
      <c r="G494" s="15" t="n">
        <v>0</v>
      </c>
      <c r="H494" s="15" t="n">
        <v>0</v>
      </c>
      <c r="I494" s="15" t="n">
        <v>0</v>
      </c>
      <c r="J494" s="15" t="n">
        <v>0</v>
      </c>
      <c r="K494" s="15" t="n">
        <f aca="false">E494+F494+G494+H494+I494+J494</f>
        <v>0</v>
      </c>
      <c r="W494" s="5"/>
      <c r="Z494" s="5"/>
      <c r="AC494" s="5"/>
      <c r="AF494" s="5"/>
      <c r="AI494" s="5"/>
      <c r="AL494" s="5"/>
    </row>
    <row r="495" customFormat="false" ht="63.75" hidden="false" customHeight="false" outlineLevel="0" collapsed="false">
      <c r="A495" s="11" t="s">
        <v>195</v>
      </c>
      <c r="B495" s="12" t="s">
        <v>196</v>
      </c>
      <c r="C495" s="13" t="s">
        <v>34</v>
      </c>
      <c r="D495" s="14" t="s">
        <v>14</v>
      </c>
      <c r="E495" s="15" t="n">
        <v>5768</v>
      </c>
      <c r="F495" s="15" t="n">
        <v>5768</v>
      </c>
      <c r="G495" s="15" t="n">
        <v>5768</v>
      </c>
      <c r="H495" s="15" t="n">
        <v>0</v>
      </c>
      <c r="I495" s="15" t="n">
        <v>0</v>
      </c>
      <c r="J495" s="15" t="n">
        <v>0</v>
      </c>
      <c r="K495" s="15" t="n">
        <f aca="false">E495+F495+G495+H495+I495+J495</f>
        <v>17304</v>
      </c>
      <c r="M495" s="4" t="n">
        <f aca="false">M496-E495</f>
        <v>0</v>
      </c>
      <c r="N495" s="4" t="n">
        <f aca="false">N496-F495</f>
        <v>0</v>
      </c>
      <c r="O495" s="4" t="n">
        <f aca="false">O496-G495</f>
        <v>0</v>
      </c>
      <c r="P495" s="4" t="n">
        <f aca="false">P496-H495</f>
        <v>0</v>
      </c>
      <c r="Q495" s="4" t="n">
        <f aca="false">Q496-I495</f>
        <v>0</v>
      </c>
      <c r="R495" s="4" t="n">
        <f aca="false">R496-J495</f>
        <v>0</v>
      </c>
      <c r="S495" s="4" t="n">
        <f aca="false">S496-K495</f>
        <v>0</v>
      </c>
      <c r="W495" s="5"/>
      <c r="Z495" s="5"/>
      <c r="AC495" s="5"/>
      <c r="AF495" s="5"/>
      <c r="AI495" s="5"/>
      <c r="AL495" s="5"/>
    </row>
    <row r="496" customFormat="false" ht="25.5" hidden="false" customHeight="false" outlineLevel="0" collapsed="false">
      <c r="A496" s="21"/>
      <c r="B496" s="16"/>
      <c r="C496" s="17"/>
      <c r="D496" s="14" t="s">
        <v>28</v>
      </c>
      <c r="E496" s="15" t="n">
        <v>0</v>
      </c>
      <c r="F496" s="15" t="n">
        <v>0</v>
      </c>
      <c r="G496" s="15" t="n">
        <v>0</v>
      </c>
      <c r="H496" s="15" t="n">
        <v>0</v>
      </c>
      <c r="I496" s="15" t="n">
        <v>0</v>
      </c>
      <c r="J496" s="15" t="n">
        <v>0</v>
      </c>
      <c r="K496" s="15" t="n">
        <f aca="false">E496+F496+G496+H496+I496+J496</f>
        <v>0</v>
      </c>
      <c r="M496" s="4" t="n">
        <f aca="false">E496+E497+E498+E499</f>
        <v>5768</v>
      </c>
      <c r="N496" s="4" t="n">
        <f aca="false">F496+F497+F498+F499</f>
        <v>5768</v>
      </c>
      <c r="O496" s="4" t="n">
        <f aca="false">G496+G497+G498+G499</f>
        <v>5768</v>
      </c>
      <c r="P496" s="4" t="n">
        <f aca="false">H496+H497+H498+H499</f>
        <v>0</v>
      </c>
      <c r="Q496" s="4" t="n">
        <f aca="false">I496+I497+I498+I499</f>
        <v>0</v>
      </c>
      <c r="R496" s="4" t="n">
        <f aca="false">J496+J497+J498+J499</f>
        <v>0</v>
      </c>
      <c r="S496" s="4" t="n">
        <f aca="false">K496+K497+K498+K499</f>
        <v>17304</v>
      </c>
      <c r="V496" s="1" t="n">
        <f aca="false">E495-M496</f>
        <v>0</v>
      </c>
      <c r="W496" s="5"/>
      <c r="Y496" s="1" t="n">
        <f aca="false">F495-N496</f>
        <v>0</v>
      </c>
      <c r="Z496" s="5"/>
      <c r="AB496" s="1" t="n">
        <f aca="false">G495-O496</f>
        <v>0</v>
      </c>
      <c r="AC496" s="5"/>
      <c r="AE496" s="1" t="n">
        <f aca="false">H495-P496</f>
        <v>0</v>
      </c>
      <c r="AF496" s="5"/>
      <c r="AH496" s="1" t="n">
        <f aca="false">I495-Q496</f>
        <v>0</v>
      </c>
      <c r="AI496" s="5"/>
      <c r="AK496" s="1" t="n">
        <f aca="false">J495-R496</f>
        <v>0</v>
      </c>
      <c r="AL496" s="5"/>
      <c r="AN496" s="1" t="n">
        <f aca="false">K495-S496</f>
        <v>0</v>
      </c>
    </row>
    <row r="497" customFormat="false" ht="25.5" hidden="false" customHeight="false" outlineLevel="0" collapsed="false">
      <c r="A497" s="21"/>
      <c r="B497" s="16"/>
      <c r="C497" s="17"/>
      <c r="D497" s="14" t="s">
        <v>29</v>
      </c>
      <c r="E497" s="15" t="n">
        <v>5768</v>
      </c>
      <c r="F497" s="15" t="n">
        <v>5768</v>
      </c>
      <c r="G497" s="15" t="n">
        <v>5768</v>
      </c>
      <c r="H497" s="15" t="n">
        <v>0</v>
      </c>
      <c r="I497" s="15" t="n">
        <v>0</v>
      </c>
      <c r="J497" s="15" t="n">
        <v>0</v>
      </c>
      <c r="K497" s="15" t="n">
        <f aca="false">E497+F497+G497+H497+I497+J497</f>
        <v>17304</v>
      </c>
      <c r="W497" s="5"/>
      <c r="Z497" s="5"/>
      <c r="AC497" s="5"/>
      <c r="AF497" s="5"/>
      <c r="AI497" s="5"/>
      <c r="AL497" s="5"/>
    </row>
    <row r="498" customFormat="false" ht="25.5" hidden="false" customHeight="false" outlineLevel="0" collapsed="false">
      <c r="A498" s="21"/>
      <c r="B498" s="16"/>
      <c r="C498" s="17"/>
      <c r="D498" s="14" t="s">
        <v>30</v>
      </c>
      <c r="E498" s="15" t="n">
        <v>0</v>
      </c>
      <c r="F498" s="15" t="n">
        <v>0</v>
      </c>
      <c r="G498" s="15" t="n">
        <v>0</v>
      </c>
      <c r="H498" s="15" t="n">
        <v>0</v>
      </c>
      <c r="I498" s="15" t="n">
        <v>0</v>
      </c>
      <c r="J498" s="15" t="n">
        <v>0</v>
      </c>
      <c r="K498" s="15" t="n">
        <f aca="false">E498+F498+G498+H498+I498+J498</f>
        <v>0</v>
      </c>
      <c r="W498" s="5"/>
      <c r="Z498" s="5"/>
      <c r="AC498" s="5"/>
      <c r="AF498" s="5"/>
      <c r="AI498" s="5"/>
      <c r="AL498" s="5"/>
      <c r="AR498" s="22"/>
    </row>
    <row r="499" customFormat="false" ht="12.75" hidden="false" customHeight="false" outlineLevel="0" collapsed="false">
      <c r="A499" s="21"/>
      <c r="B499" s="16"/>
      <c r="C499" s="17"/>
      <c r="D499" s="14" t="s">
        <v>31</v>
      </c>
      <c r="E499" s="15" t="n">
        <v>0</v>
      </c>
      <c r="F499" s="15" t="n">
        <v>0</v>
      </c>
      <c r="G499" s="15" t="n">
        <v>0</v>
      </c>
      <c r="H499" s="15" t="n">
        <v>0</v>
      </c>
      <c r="I499" s="15" t="n">
        <v>0</v>
      </c>
      <c r="J499" s="15" t="n">
        <v>0</v>
      </c>
      <c r="K499" s="15" t="n">
        <f aca="false">E499+F499+G499+H499+I499+J499</f>
        <v>0</v>
      </c>
      <c r="W499" s="5"/>
      <c r="Z499" s="5"/>
      <c r="AC499" s="5"/>
      <c r="AF499" s="5"/>
      <c r="AI499" s="5"/>
      <c r="AL499" s="5"/>
    </row>
    <row r="500" customFormat="false" ht="25.5" hidden="false" customHeight="false" outlineLevel="0" collapsed="false">
      <c r="A500" s="11" t="s">
        <v>197</v>
      </c>
      <c r="B500" s="12" t="s">
        <v>198</v>
      </c>
      <c r="C500" s="13" t="s">
        <v>27</v>
      </c>
      <c r="D500" s="14" t="s">
        <v>14</v>
      </c>
      <c r="E500" s="15" t="n">
        <v>311321.32</v>
      </c>
      <c r="F500" s="15" t="n">
        <v>318690.78</v>
      </c>
      <c r="G500" s="15" t="n">
        <v>268648.78</v>
      </c>
      <c r="H500" s="15" t="n">
        <v>274416.78</v>
      </c>
      <c r="I500" s="15" t="n">
        <v>274416.78</v>
      </c>
      <c r="J500" s="15" t="n">
        <v>274416.78</v>
      </c>
      <c r="K500" s="15" t="n">
        <f aca="false">E500+F500+G500+H500+I500+J500</f>
        <v>1721911.22</v>
      </c>
      <c r="L500" s="27"/>
      <c r="M500" s="4" t="n">
        <f aca="false">M501-E500</f>
        <v>0</v>
      </c>
      <c r="N500" s="4" t="n">
        <f aca="false">N501-F500</f>
        <v>0</v>
      </c>
      <c r="O500" s="4" t="n">
        <f aca="false">O501-G500</f>
        <v>0</v>
      </c>
      <c r="P500" s="4" t="n">
        <f aca="false">P501-H500</f>
        <v>0</v>
      </c>
      <c r="Q500" s="4" t="n">
        <f aca="false">Q501-I500</f>
        <v>0</v>
      </c>
      <c r="R500" s="4" t="n">
        <f aca="false">R501-J500</f>
        <v>0</v>
      </c>
      <c r="S500" s="4" t="n">
        <f aca="false">S501-K500</f>
        <v>0</v>
      </c>
      <c r="T500" s="18" t="n">
        <f aca="false">E510+E515+E520+E525+E530+E535+E540</f>
        <v>311321.32</v>
      </c>
      <c r="U500" s="1" t="n">
        <f aca="false">E500-T500</f>
        <v>0</v>
      </c>
      <c r="V500" s="27"/>
      <c r="W500" s="18" t="n">
        <f aca="false">F510+F515+F520+F525+F530+F535+F540</f>
        <v>318690.778</v>
      </c>
      <c r="X500" s="19" t="n">
        <f aca="false">F500-W500</f>
        <v>0.0020000000949949</v>
      </c>
      <c r="Y500" s="27"/>
      <c r="Z500" s="18" t="n">
        <f aca="false">G510+G515+G520+G525+G530+G535+G540</f>
        <v>268648.778</v>
      </c>
      <c r="AA500" s="1" t="n">
        <f aca="false">G500-Z500</f>
        <v>0.00200000003678724</v>
      </c>
      <c r="AB500" s="27"/>
      <c r="AC500" s="18" t="n">
        <f aca="false">H510+H515+H520+H525+H530+H535+H540</f>
        <v>274416.78</v>
      </c>
      <c r="AD500" s="1" t="n">
        <f aca="false">H500-AC500</f>
        <v>0</v>
      </c>
      <c r="AE500" s="27"/>
      <c r="AF500" s="18" t="n">
        <f aca="false">I510+I515+I520+I525+I530+I535+I540</f>
        <v>274416.78</v>
      </c>
      <c r="AG500" s="1" t="n">
        <f aca="false">I500-AF500</f>
        <v>0</v>
      </c>
      <c r="AH500" s="27"/>
      <c r="AI500" s="18" t="n">
        <f aca="false">J510+J515+J520+J525+J530+J535+J540</f>
        <v>274416.78</v>
      </c>
      <c r="AJ500" s="1" t="n">
        <f aca="false">J500-AI500</f>
        <v>0</v>
      </c>
      <c r="AK500" s="27"/>
      <c r="AL500" s="18" t="n">
        <f aca="false">K510+K515+K520+K525+K530+K535+K540</f>
        <v>1721911.216</v>
      </c>
      <c r="AM500" s="1" t="n">
        <f aca="false">K500-AL500</f>
        <v>0.00400000018998981</v>
      </c>
      <c r="AN500" s="27"/>
      <c r="AO500" s="27"/>
      <c r="AP500" s="27"/>
      <c r="AQ500" s="1" t="b">
        <f aca="false">E500=E505</f>
        <v>1</v>
      </c>
      <c r="AR500" s="27"/>
    </row>
    <row r="501" customFormat="false" ht="25.5" hidden="false" customHeight="false" outlineLevel="0" collapsed="false">
      <c r="A501" s="21"/>
      <c r="B501" s="16"/>
      <c r="C501" s="17"/>
      <c r="D501" s="14" t="s">
        <v>28</v>
      </c>
      <c r="E501" s="15" t="n">
        <v>0</v>
      </c>
      <c r="F501" s="15" t="n">
        <v>0</v>
      </c>
      <c r="G501" s="15" t="n">
        <v>0</v>
      </c>
      <c r="H501" s="15" t="n">
        <v>0</v>
      </c>
      <c r="I501" s="15" t="n">
        <v>0</v>
      </c>
      <c r="J501" s="15" t="n">
        <v>0</v>
      </c>
      <c r="K501" s="15" t="n">
        <f aca="false">E501+F501+G501+H501+I501+J501</f>
        <v>0</v>
      </c>
      <c r="M501" s="4" t="n">
        <f aca="false">E501+E502+E503+E504</f>
        <v>311321.32</v>
      </c>
      <c r="N501" s="4" t="n">
        <f aca="false">F501+F502+F503+F504</f>
        <v>318690.78</v>
      </c>
      <c r="O501" s="4" t="n">
        <f aca="false">G501+G502+G503+G504</f>
        <v>268648.78</v>
      </c>
      <c r="P501" s="4" t="n">
        <f aca="false">H501+H502+H503+H504</f>
        <v>274416.78</v>
      </c>
      <c r="Q501" s="4" t="n">
        <f aca="false">I501+I502+I503+I504</f>
        <v>274416.78</v>
      </c>
      <c r="R501" s="4" t="n">
        <f aca="false">J501+J502+J503+J504</f>
        <v>274416.78</v>
      </c>
      <c r="S501" s="4" t="n">
        <f aca="false">K501+K502+K503+K504</f>
        <v>1721911.22</v>
      </c>
      <c r="T501" s="18" t="n">
        <f aca="false">E511+E516+E521+E526+E531+E536+E541</f>
        <v>0</v>
      </c>
      <c r="U501" s="1" t="n">
        <f aca="false">E501-T501</f>
        <v>0</v>
      </c>
      <c r="V501" s="1" t="n">
        <f aca="false">E500-M501</f>
        <v>0</v>
      </c>
      <c r="W501" s="18" t="n">
        <f aca="false">F511+F516+F521+F526+F531+F536+F541</f>
        <v>0</v>
      </c>
      <c r="X501" s="1" t="n">
        <f aca="false">F501-W501</f>
        <v>0</v>
      </c>
      <c r="Y501" s="1" t="n">
        <f aca="false">F500-N501</f>
        <v>0</v>
      </c>
      <c r="Z501" s="18" t="n">
        <f aca="false">G511+G516+G521+G526+G531+G536+G541</f>
        <v>0</v>
      </c>
      <c r="AA501" s="1" t="n">
        <f aca="false">G501-Z501</f>
        <v>0</v>
      </c>
      <c r="AB501" s="1" t="n">
        <f aca="false">G500-O501</f>
        <v>0</v>
      </c>
      <c r="AC501" s="18" t="n">
        <f aca="false">H511+H516+H521+H526+H531+H536+H541</f>
        <v>0</v>
      </c>
      <c r="AD501" s="1" t="n">
        <f aca="false">H501-AC501</f>
        <v>0</v>
      </c>
      <c r="AE501" s="1" t="n">
        <f aca="false">H500-P501</f>
        <v>0</v>
      </c>
      <c r="AF501" s="18" t="n">
        <f aca="false">I511+I516+I521+I526+I531+I536+I541</f>
        <v>0</v>
      </c>
      <c r="AG501" s="1" t="n">
        <f aca="false">I501-AF501</f>
        <v>0</v>
      </c>
      <c r="AH501" s="1" t="n">
        <f aca="false">I500-Q501</f>
        <v>0</v>
      </c>
      <c r="AI501" s="18" t="n">
        <f aca="false">J511+J516+J521+J526+J531+J536+J541</f>
        <v>0</v>
      </c>
      <c r="AJ501" s="1" t="n">
        <f aca="false">J501-AI501</f>
        <v>0</v>
      </c>
      <c r="AK501" s="1" t="n">
        <f aca="false">J500-R501</f>
        <v>0</v>
      </c>
      <c r="AL501" s="18" t="n">
        <f aca="false">K511+K516+K521+K526+K531+K536+K541</f>
        <v>0</v>
      </c>
      <c r="AM501" s="1" t="n">
        <f aca="false">K501-AL501</f>
        <v>0</v>
      </c>
      <c r="AN501" s="1" t="n">
        <f aca="false">K500-S501</f>
        <v>0</v>
      </c>
      <c r="AQ501" s="1" t="b">
        <f aca="false">E501=E506</f>
        <v>1</v>
      </c>
    </row>
    <row r="502" customFormat="false" ht="25.5" hidden="false" customHeight="false" outlineLevel="0" collapsed="false">
      <c r="A502" s="21"/>
      <c r="B502" s="16"/>
      <c r="C502" s="17"/>
      <c r="D502" s="14" t="s">
        <v>29</v>
      </c>
      <c r="E502" s="15" t="n">
        <v>94656.3</v>
      </c>
      <c r="F502" s="15" t="n">
        <v>111519.5</v>
      </c>
      <c r="G502" s="15" t="n">
        <v>61477.5</v>
      </c>
      <c r="H502" s="15" t="n">
        <v>61477.5</v>
      </c>
      <c r="I502" s="15" t="n">
        <v>61477.5</v>
      </c>
      <c r="J502" s="15" t="n">
        <v>61477.5</v>
      </c>
      <c r="K502" s="15" t="n">
        <f aca="false">E502+F502+G502+H502+I502+J502</f>
        <v>452085.8</v>
      </c>
      <c r="T502" s="18" t="n">
        <f aca="false">E512+E517+E522+E527+E532+E537+E542</f>
        <v>94656.3</v>
      </c>
      <c r="U502" s="1" t="n">
        <f aca="false">E502-T502</f>
        <v>0</v>
      </c>
      <c r="W502" s="18" t="n">
        <f aca="false">F512+F517+F522+F527+F532+F537+F542</f>
        <v>111519.5</v>
      </c>
      <c r="X502" s="1" t="n">
        <f aca="false">F502-W502</f>
        <v>0</v>
      </c>
      <c r="Z502" s="18" t="n">
        <f aca="false">G512+G517+G522+G527+G532+G537+G542</f>
        <v>61477.5</v>
      </c>
      <c r="AA502" s="1" t="n">
        <f aca="false">G502-Z502</f>
        <v>0</v>
      </c>
      <c r="AC502" s="18" t="n">
        <f aca="false">H512+H517+H522+H527+H532+H537+H542</f>
        <v>61477.5</v>
      </c>
      <c r="AD502" s="1" t="n">
        <f aca="false">H502-AC502</f>
        <v>0</v>
      </c>
      <c r="AF502" s="18" t="n">
        <f aca="false">I512+I517+I522+I527+I532+I537+I542</f>
        <v>61477.5</v>
      </c>
      <c r="AG502" s="1" t="n">
        <f aca="false">I502-AF502</f>
        <v>0</v>
      </c>
      <c r="AI502" s="18" t="n">
        <f aca="false">J512+J517+J522+J527+J532+J537+J542</f>
        <v>61477.5</v>
      </c>
      <c r="AJ502" s="1" t="n">
        <f aca="false">J502-AI502</f>
        <v>0</v>
      </c>
      <c r="AL502" s="18" t="n">
        <f aca="false">K512+K517+K522+K527+K532+K537+K542</f>
        <v>452085.8</v>
      </c>
      <c r="AM502" s="1" t="n">
        <f aca="false">K502-AL502</f>
        <v>0</v>
      </c>
      <c r="AQ502" s="1" t="b">
        <f aca="false">E502=E507</f>
        <v>1</v>
      </c>
    </row>
    <row r="503" customFormat="false" ht="25.5" hidden="false" customHeight="false" outlineLevel="0" collapsed="false">
      <c r="A503" s="21"/>
      <c r="B503" s="16"/>
      <c r="C503" s="17"/>
      <c r="D503" s="14" t="s">
        <v>30</v>
      </c>
      <c r="E503" s="15" t="n">
        <v>216665.02</v>
      </c>
      <c r="F503" s="15" t="n">
        <v>207171.28</v>
      </c>
      <c r="G503" s="15" t="n">
        <v>207171.28</v>
      </c>
      <c r="H503" s="15" t="n">
        <v>212939.28</v>
      </c>
      <c r="I503" s="15" t="n">
        <v>212939.28</v>
      </c>
      <c r="J503" s="15" t="n">
        <v>212939.28</v>
      </c>
      <c r="K503" s="15" t="n">
        <f aca="false">E503+F503+G503+H503+I503+J503</f>
        <v>1269825.42</v>
      </c>
      <c r="T503" s="18" t="n">
        <f aca="false">E513+E518+E523+E528+E533+E538+E543</f>
        <v>216665.02</v>
      </c>
      <c r="U503" s="1" t="n">
        <f aca="false">E503-T503</f>
        <v>0</v>
      </c>
      <c r="W503" s="18" t="n">
        <f aca="false">F513+F518+F523+F528+F533+F538+F543</f>
        <v>207171.278</v>
      </c>
      <c r="X503" s="19" t="n">
        <f aca="false">F503-W503</f>
        <v>0.00200000000768341</v>
      </c>
      <c r="Z503" s="18" t="n">
        <f aca="false">G513+G518+G523+G528+G533+G538+G543</f>
        <v>207171.278</v>
      </c>
      <c r="AA503" s="1" t="n">
        <f aca="false">G503-Z503</f>
        <v>0.00200000000768341</v>
      </c>
      <c r="AC503" s="18" t="n">
        <f aca="false">H513+H518+H523+H528+H533+H538+H543</f>
        <v>212939.28</v>
      </c>
      <c r="AD503" s="1" t="n">
        <f aca="false">H503-AC503</f>
        <v>0</v>
      </c>
      <c r="AF503" s="18" t="n">
        <f aca="false">I513+I518+I523+I528+I533+I538+I543</f>
        <v>212939.28</v>
      </c>
      <c r="AG503" s="1" t="n">
        <f aca="false">I503-AF503</f>
        <v>0</v>
      </c>
      <c r="AI503" s="18" t="n">
        <f aca="false">J513+J518+J523+J528+J533+J538+J543</f>
        <v>212939.28</v>
      </c>
      <c r="AJ503" s="1" t="n">
        <f aca="false">J503-AI503</f>
        <v>0</v>
      </c>
      <c r="AL503" s="18" t="n">
        <f aca="false">K513+K518+K523+K528+K533+K538+K543</f>
        <v>1269825.416</v>
      </c>
      <c r="AM503" s="1" t="n">
        <f aca="false">K503-AL503</f>
        <v>0.00399999995715916</v>
      </c>
      <c r="AQ503" s="1" t="b">
        <f aca="false">E503=E508</f>
        <v>1</v>
      </c>
    </row>
    <row r="504" customFormat="false" ht="12.75" hidden="false" customHeight="false" outlineLevel="0" collapsed="false">
      <c r="A504" s="21"/>
      <c r="B504" s="16"/>
      <c r="C504" s="17"/>
      <c r="D504" s="14" t="s">
        <v>31</v>
      </c>
      <c r="E504" s="15" t="n">
        <v>0</v>
      </c>
      <c r="F504" s="15" t="n">
        <v>0</v>
      </c>
      <c r="G504" s="15" t="n">
        <v>0</v>
      </c>
      <c r="H504" s="15" t="n">
        <v>0</v>
      </c>
      <c r="I504" s="15" t="n">
        <v>0</v>
      </c>
      <c r="J504" s="15" t="n">
        <v>0</v>
      </c>
      <c r="K504" s="15" t="n">
        <f aca="false">E504+F504+G504+H504+I504+J504</f>
        <v>0</v>
      </c>
      <c r="W504" s="5"/>
      <c r="Z504" s="5"/>
      <c r="AC504" s="5"/>
      <c r="AF504" s="5"/>
      <c r="AI504" s="5"/>
      <c r="AL504" s="5"/>
      <c r="AQ504" s="1" t="b">
        <f aca="false">E504=E509</f>
        <v>1</v>
      </c>
    </row>
    <row r="505" customFormat="false" ht="63.75" hidden="false" customHeight="false" outlineLevel="0" collapsed="false">
      <c r="A505" s="21"/>
      <c r="B505" s="16"/>
      <c r="C505" s="13" t="s">
        <v>34</v>
      </c>
      <c r="D505" s="14" t="s">
        <v>14</v>
      </c>
      <c r="E505" s="15" t="n">
        <v>311321.32</v>
      </c>
      <c r="F505" s="15" t="n">
        <v>318690.78</v>
      </c>
      <c r="G505" s="15" t="n">
        <v>268648.78</v>
      </c>
      <c r="H505" s="15" t="n">
        <v>274416.78</v>
      </c>
      <c r="I505" s="15" t="n">
        <v>274416.78</v>
      </c>
      <c r="J505" s="15" t="n">
        <v>274416.78</v>
      </c>
      <c r="K505" s="15" t="n">
        <f aca="false">E505+F505+G505+H505+I505+J505</f>
        <v>1721911.22</v>
      </c>
      <c r="W505" s="5"/>
      <c r="Z505" s="5"/>
      <c r="AC505" s="5"/>
      <c r="AF505" s="5"/>
      <c r="AI505" s="5"/>
      <c r="AL505" s="5"/>
    </row>
    <row r="506" customFormat="false" ht="25.5" hidden="false" customHeight="false" outlineLevel="0" collapsed="false">
      <c r="A506" s="21"/>
      <c r="B506" s="16"/>
      <c r="C506" s="17"/>
      <c r="D506" s="14" t="s">
        <v>28</v>
      </c>
      <c r="E506" s="15" t="n">
        <v>0</v>
      </c>
      <c r="F506" s="15" t="n">
        <v>0</v>
      </c>
      <c r="G506" s="15" t="n">
        <v>0</v>
      </c>
      <c r="H506" s="15" t="n">
        <v>0</v>
      </c>
      <c r="I506" s="15" t="n">
        <v>0</v>
      </c>
      <c r="J506" s="15" t="n">
        <v>0</v>
      </c>
      <c r="K506" s="15" t="n">
        <f aca="false">E506+F506+G506+H506+I506+J506</f>
        <v>0</v>
      </c>
      <c r="W506" s="5"/>
      <c r="Z506" s="5"/>
      <c r="AC506" s="5"/>
      <c r="AF506" s="5"/>
      <c r="AI506" s="5"/>
      <c r="AL506" s="5"/>
    </row>
    <row r="507" customFormat="false" ht="25.5" hidden="false" customHeight="false" outlineLevel="0" collapsed="false">
      <c r="A507" s="21"/>
      <c r="B507" s="16"/>
      <c r="C507" s="17"/>
      <c r="D507" s="14" t="s">
        <v>29</v>
      </c>
      <c r="E507" s="15" t="n">
        <v>94656.3</v>
      </c>
      <c r="F507" s="15" t="n">
        <v>111519.5</v>
      </c>
      <c r="G507" s="15" t="n">
        <v>61477.5</v>
      </c>
      <c r="H507" s="15" t="n">
        <v>61477.5</v>
      </c>
      <c r="I507" s="15" t="n">
        <v>61477.5</v>
      </c>
      <c r="J507" s="15" t="n">
        <v>61477.5</v>
      </c>
      <c r="K507" s="15" t="n">
        <f aca="false">E507+F507+G507+H507+I507+J507</f>
        <v>452085.8</v>
      </c>
      <c r="W507" s="5"/>
      <c r="Z507" s="5"/>
      <c r="AC507" s="5"/>
      <c r="AF507" s="5"/>
      <c r="AI507" s="5"/>
      <c r="AL507" s="5"/>
    </row>
    <row r="508" customFormat="false" ht="25.5" hidden="false" customHeight="false" outlineLevel="0" collapsed="false">
      <c r="A508" s="21"/>
      <c r="B508" s="16"/>
      <c r="C508" s="17"/>
      <c r="D508" s="14" t="s">
        <v>30</v>
      </c>
      <c r="E508" s="15" t="n">
        <v>216665.02</v>
      </c>
      <c r="F508" s="15" t="n">
        <v>207171.28</v>
      </c>
      <c r="G508" s="15" t="n">
        <v>207171.28</v>
      </c>
      <c r="H508" s="15" t="n">
        <v>212939.28</v>
      </c>
      <c r="I508" s="15" t="n">
        <v>212939.28</v>
      </c>
      <c r="J508" s="15" t="n">
        <v>212939.28</v>
      </c>
      <c r="K508" s="15" t="n">
        <f aca="false">E508+F508+G508+H508+I508+J508</f>
        <v>1269825.42</v>
      </c>
      <c r="W508" s="5"/>
      <c r="Z508" s="5"/>
      <c r="AC508" s="5"/>
      <c r="AF508" s="5"/>
      <c r="AI508" s="5"/>
      <c r="AL508" s="5"/>
    </row>
    <row r="509" customFormat="false" ht="12.75" hidden="false" customHeight="false" outlineLevel="0" collapsed="false">
      <c r="A509" s="21"/>
      <c r="B509" s="16"/>
      <c r="C509" s="17"/>
      <c r="D509" s="14" t="s">
        <v>31</v>
      </c>
      <c r="E509" s="15" t="n">
        <v>0</v>
      </c>
      <c r="F509" s="15" t="n">
        <v>0</v>
      </c>
      <c r="G509" s="15" t="n">
        <v>0</v>
      </c>
      <c r="H509" s="15" t="n">
        <v>0</v>
      </c>
      <c r="I509" s="15" t="n">
        <v>0</v>
      </c>
      <c r="J509" s="15" t="n">
        <v>0</v>
      </c>
      <c r="K509" s="15" t="n">
        <f aca="false">E509+F509+G509+H509+I509+J509</f>
        <v>0</v>
      </c>
      <c r="W509" s="5"/>
      <c r="Z509" s="5"/>
      <c r="AC509" s="5"/>
      <c r="AF509" s="5"/>
      <c r="AI509" s="5"/>
      <c r="AL509" s="5"/>
    </row>
    <row r="510" customFormat="false" ht="63.75" hidden="false" customHeight="false" outlineLevel="0" collapsed="false">
      <c r="A510" s="11" t="s">
        <v>199</v>
      </c>
      <c r="B510" s="12" t="s">
        <v>44</v>
      </c>
      <c r="C510" s="13" t="s">
        <v>34</v>
      </c>
      <c r="D510" s="14" t="s">
        <v>14</v>
      </c>
      <c r="E510" s="15" t="n">
        <v>53971.42</v>
      </c>
      <c r="F510" s="15" t="n">
        <v>52737.02</v>
      </c>
      <c r="G510" s="15" t="n">
        <v>52737.02</v>
      </c>
      <c r="H510" s="15" t="n">
        <v>160891.2</v>
      </c>
      <c r="I510" s="15" t="n">
        <v>160891.2</v>
      </c>
      <c r="J510" s="15" t="n">
        <v>160891.2</v>
      </c>
      <c r="K510" s="15" t="n">
        <f aca="false">E510+F510+G510+H510+I510+J510</f>
        <v>642119.06</v>
      </c>
      <c r="M510" s="4" t="n">
        <f aca="false">M511-E510</f>
        <v>0</v>
      </c>
      <c r="N510" s="4" t="n">
        <f aca="false">N511-F510</f>
        <v>0</v>
      </c>
      <c r="O510" s="4" t="n">
        <f aca="false">O511-G510</f>
        <v>0</v>
      </c>
      <c r="P510" s="4" t="n">
        <f aca="false">P511-H510</f>
        <v>0</v>
      </c>
      <c r="Q510" s="4" t="n">
        <f aca="false">Q511-I510</f>
        <v>0</v>
      </c>
      <c r="R510" s="4" t="n">
        <f aca="false">R511-J510</f>
        <v>0</v>
      </c>
      <c r="S510" s="4" t="n">
        <f aca="false">S511-K510</f>
        <v>0</v>
      </c>
      <c r="W510" s="5"/>
      <c r="Z510" s="5"/>
      <c r="AC510" s="5"/>
      <c r="AF510" s="5"/>
      <c r="AI510" s="5"/>
      <c r="AL510" s="5"/>
      <c r="AX510" s="28" t="n">
        <f aca="false">F510+F515</f>
        <v>158107.36</v>
      </c>
    </row>
    <row r="511" customFormat="false" ht="25.5" hidden="false" customHeight="false" outlineLevel="0" collapsed="false">
      <c r="A511" s="21"/>
      <c r="B511" s="16"/>
      <c r="C511" s="17"/>
      <c r="D511" s="14" t="s">
        <v>28</v>
      </c>
      <c r="E511" s="15" t="n">
        <v>0</v>
      </c>
      <c r="F511" s="15" t="n">
        <v>0</v>
      </c>
      <c r="G511" s="15" t="n">
        <v>0</v>
      </c>
      <c r="H511" s="15" t="n">
        <v>0</v>
      </c>
      <c r="I511" s="15" t="n">
        <v>0</v>
      </c>
      <c r="J511" s="15" t="n">
        <v>0</v>
      </c>
      <c r="K511" s="15" t="n">
        <f aca="false">E511+F511+G511+H511+I511+J511</f>
        <v>0</v>
      </c>
      <c r="M511" s="4" t="n">
        <f aca="false">E511+E512+E513+E514</f>
        <v>53971.42</v>
      </c>
      <c r="N511" s="4" t="n">
        <f aca="false">F511+F512+F513+F514</f>
        <v>52737.02</v>
      </c>
      <c r="O511" s="4" t="n">
        <f aca="false">G511+G512+G513+G514</f>
        <v>52737.02</v>
      </c>
      <c r="P511" s="4" t="n">
        <f aca="false">H511+H512+H513+H514</f>
        <v>160891.2</v>
      </c>
      <c r="Q511" s="4" t="n">
        <f aca="false">I511+I512+I513+I514</f>
        <v>160891.2</v>
      </c>
      <c r="R511" s="4" t="n">
        <f aca="false">J511+J512+J513+J514</f>
        <v>160891.2</v>
      </c>
      <c r="S511" s="4" t="n">
        <f aca="false">K511+K512+K513+K514</f>
        <v>642119.06</v>
      </c>
      <c r="V511" s="1" t="n">
        <f aca="false">E510-M511</f>
        <v>0</v>
      </c>
      <c r="W511" s="5"/>
      <c r="Y511" s="1" t="n">
        <f aca="false">F510-N511</f>
        <v>0</v>
      </c>
      <c r="Z511" s="5"/>
      <c r="AB511" s="1" t="n">
        <f aca="false">G510-O511</f>
        <v>0</v>
      </c>
      <c r="AC511" s="5"/>
      <c r="AE511" s="1" t="n">
        <f aca="false">H510-P511</f>
        <v>0</v>
      </c>
      <c r="AF511" s="5"/>
      <c r="AH511" s="1" t="n">
        <f aca="false">I510-Q511</f>
        <v>0</v>
      </c>
      <c r="AI511" s="5"/>
      <c r="AK511" s="1" t="n">
        <f aca="false">J510-R511</f>
        <v>0</v>
      </c>
      <c r="AL511" s="5"/>
      <c r="AN511" s="1" t="n">
        <f aca="false">K510-S511</f>
        <v>0</v>
      </c>
      <c r="AX511" s="28" t="n">
        <v>158107.362</v>
      </c>
    </row>
    <row r="512" customFormat="false" ht="25.5" hidden="false" customHeight="false" outlineLevel="0" collapsed="false">
      <c r="A512" s="21"/>
      <c r="B512" s="16"/>
      <c r="C512" s="17"/>
      <c r="D512" s="14" t="s">
        <v>29</v>
      </c>
      <c r="E512" s="15" t="n">
        <v>0</v>
      </c>
      <c r="F512" s="15" t="n">
        <v>0</v>
      </c>
      <c r="G512" s="15" t="n">
        <v>0</v>
      </c>
      <c r="H512" s="15" t="n">
        <v>0</v>
      </c>
      <c r="I512" s="15" t="n">
        <v>0</v>
      </c>
      <c r="J512" s="15" t="n">
        <v>0</v>
      </c>
      <c r="K512" s="15" t="n">
        <f aca="false">E512+F512+G512+H512+I512+J512</f>
        <v>0</v>
      </c>
      <c r="W512" s="5"/>
      <c r="Z512" s="5"/>
      <c r="AC512" s="5"/>
      <c r="AF512" s="5"/>
      <c r="AI512" s="5"/>
      <c r="AL512" s="5"/>
    </row>
    <row r="513" customFormat="false" ht="25.5" hidden="false" customHeight="false" outlineLevel="0" collapsed="false">
      <c r="A513" s="21"/>
      <c r="B513" s="16"/>
      <c r="C513" s="17"/>
      <c r="D513" s="14" t="s">
        <v>30</v>
      </c>
      <c r="E513" s="15" t="n">
        <v>53971.42</v>
      </c>
      <c r="F513" s="15" t="n">
        <v>52737.02</v>
      </c>
      <c r="G513" s="15" t="n">
        <v>52737.02</v>
      </c>
      <c r="H513" s="15" t="n">
        <v>160891.2</v>
      </c>
      <c r="I513" s="15" t="n">
        <v>160891.2</v>
      </c>
      <c r="J513" s="15" t="n">
        <v>160891.2</v>
      </c>
      <c r="K513" s="15" t="n">
        <f aca="false">E513+F513+G513+H513+I513+J513</f>
        <v>642119.06</v>
      </c>
      <c r="W513" s="5"/>
      <c r="Z513" s="5"/>
      <c r="AC513" s="5"/>
      <c r="AF513" s="5"/>
      <c r="AI513" s="5"/>
      <c r="AL513" s="5"/>
    </row>
    <row r="514" customFormat="false" ht="12.75" hidden="false" customHeight="false" outlineLevel="0" collapsed="false">
      <c r="A514" s="21"/>
      <c r="B514" s="16"/>
      <c r="C514" s="17"/>
      <c r="D514" s="14" t="s">
        <v>31</v>
      </c>
      <c r="E514" s="15" t="n">
        <v>0</v>
      </c>
      <c r="F514" s="15" t="n">
        <v>0</v>
      </c>
      <c r="G514" s="15" t="n">
        <v>0</v>
      </c>
      <c r="H514" s="15" t="n">
        <v>0</v>
      </c>
      <c r="I514" s="15" t="n">
        <v>0</v>
      </c>
      <c r="J514" s="15" t="n">
        <v>0</v>
      </c>
      <c r="K514" s="15" t="n">
        <f aca="false">E514+F514+G514+H514+I514+J514</f>
        <v>0</v>
      </c>
      <c r="W514" s="5"/>
      <c r="Z514" s="5"/>
      <c r="AC514" s="5"/>
      <c r="AF514" s="5"/>
      <c r="AI514" s="5"/>
      <c r="AL514" s="5"/>
    </row>
    <row r="515" customFormat="false" ht="63.75" hidden="false" customHeight="false" outlineLevel="0" collapsed="false">
      <c r="A515" s="11" t="s">
        <v>200</v>
      </c>
      <c r="B515" s="12" t="s">
        <v>201</v>
      </c>
      <c r="C515" s="13" t="s">
        <v>34</v>
      </c>
      <c r="D515" s="14" t="s">
        <v>14</v>
      </c>
      <c r="E515" s="15" t="n">
        <v>113629.68</v>
      </c>
      <c r="F515" s="15" t="n">
        <v>105370.34</v>
      </c>
      <c r="G515" s="15" t="n">
        <v>105370.34</v>
      </c>
      <c r="H515" s="15" t="n">
        <v>713.43</v>
      </c>
      <c r="I515" s="15" t="n">
        <v>713.43</v>
      </c>
      <c r="J515" s="15" t="n">
        <v>713.43</v>
      </c>
      <c r="K515" s="15" t="n">
        <f aca="false">E515+F515+G515+H515+I515+J515</f>
        <v>326510.65</v>
      </c>
      <c r="M515" s="4" t="n">
        <f aca="false">M516-E515</f>
        <v>0</v>
      </c>
      <c r="N515" s="4" t="n">
        <f aca="false">N516-F515</f>
        <v>0</v>
      </c>
      <c r="O515" s="4" t="n">
        <f aca="false">O516-G515</f>
        <v>0</v>
      </c>
      <c r="P515" s="4" t="n">
        <f aca="false">P516-H515</f>
        <v>0</v>
      </c>
      <c r="Q515" s="4" t="n">
        <f aca="false">Q516-I515</f>
        <v>0</v>
      </c>
      <c r="R515" s="4" t="n">
        <f aca="false">R516-J515</f>
        <v>0</v>
      </c>
      <c r="S515" s="4" t="n">
        <f aca="false">S516-K515</f>
        <v>0</v>
      </c>
      <c r="W515" s="5"/>
      <c r="Z515" s="5"/>
      <c r="AC515" s="5"/>
      <c r="AF515" s="5"/>
      <c r="AI515" s="5"/>
      <c r="AL515" s="5"/>
    </row>
    <row r="516" customFormat="false" ht="25.5" hidden="false" customHeight="false" outlineLevel="0" collapsed="false">
      <c r="A516" s="21"/>
      <c r="B516" s="16"/>
      <c r="C516" s="17"/>
      <c r="D516" s="14" t="s">
        <v>28</v>
      </c>
      <c r="E516" s="15" t="n">
        <v>0</v>
      </c>
      <c r="F516" s="15" t="n">
        <v>0</v>
      </c>
      <c r="G516" s="15" t="n">
        <v>0</v>
      </c>
      <c r="H516" s="15" t="n">
        <v>0</v>
      </c>
      <c r="I516" s="15" t="n">
        <v>0</v>
      </c>
      <c r="J516" s="15" t="n">
        <v>0</v>
      </c>
      <c r="K516" s="15" t="n">
        <f aca="false">E516+F516+G516+H516+I516+J516</f>
        <v>0</v>
      </c>
      <c r="M516" s="4" t="n">
        <f aca="false">E516+E517+E518+E519</f>
        <v>113629.68</v>
      </c>
      <c r="N516" s="4" t="n">
        <f aca="false">F516+F517+F518+F519</f>
        <v>105370.34</v>
      </c>
      <c r="O516" s="4" t="n">
        <f aca="false">G516+G517+G518+G519</f>
        <v>105370.34</v>
      </c>
      <c r="P516" s="4" t="n">
        <f aca="false">H516+H517+H518+H519</f>
        <v>713.43</v>
      </c>
      <c r="Q516" s="4" t="n">
        <f aca="false">I516+I517+I518+I519</f>
        <v>713.43</v>
      </c>
      <c r="R516" s="4" t="n">
        <f aca="false">J516+J517+J518+J519</f>
        <v>713.43</v>
      </c>
      <c r="S516" s="4" t="n">
        <f aca="false">K516+K517+K518+K519</f>
        <v>326510.65</v>
      </c>
      <c r="V516" s="1" t="n">
        <f aca="false">E515-M516</f>
        <v>0</v>
      </c>
      <c r="W516" s="5"/>
      <c r="Y516" s="1" t="n">
        <f aca="false">F515-N516</f>
        <v>0</v>
      </c>
      <c r="Z516" s="5"/>
      <c r="AB516" s="1" t="n">
        <f aca="false">G515-O516</f>
        <v>0</v>
      </c>
      <c r="AC516" s="5"/>
      <c r="AE516" s="1" t="n">
        <f aca="false">H515-P516</f>
        <v>0</v>
      </c>
      <c r="AF516" s="5"/>
      <c r="AH516" s="1" t="n">
        <f aca="false">I515-Q516</f>
        <v>0</v>
      </c>
      <c r="AI516" s="5"/>
      <c r="AK516" s="1" t="n">
        <f aca="false">J515-R516</f>
        <v>0</v>
      </c>
      <c r="AL516" s="5"/>
      <c r="AN516" s="1" t="n">
        <f aca="false">K515-S516</f>
        <v>0</v>
      </c>
    </row>
    <row r="517" customFormat="false" ht="25.5" hidden="false" customHeight="false" outlineLevel="0" collapsed="false">
      <c r="A517" s="21"/>
      <c r="B517" s="16"/>
      <c r="C517" s="17"/>
      <c r="D517" s="14" t="s">
        <v>29</v>
      </c>
      <c r="E517" s="15" t="n">
        <v>0</v>
      </c>
      <c r="F517" s="15" t="n">
        <v>0</v>
      </c>
      <c r="G517" s="15" t="n">
        <v>0</v>
      </c>
      <c r="H517" s="15" t="n">
        <v>0</v>
      </c>
      <c r="I517" s="15" t="n">
        <v>0</v>
      </c>
      <c r="J517" s="15" t="n">
        <v>0</v>
      </c>
      <c r="K517" s="15" t="n">
        <f aca="false">E517+F517+G517+H517+I517+J517</f>
        <v>0</v>
      </c>
      <c r="W517" s="5"/>
      <c r="Z517" s="5"/>
      <c r="AC517" s="5"/>
      <c r="AF517" s="5"/>
      <c r="AI517" s="5"/>
      <c r="AL517" s="5"/>
    </row>
    <row r="518" customFormat="false" ht="25.5" hidden="false" customHeight="false" outlineLevel="0" collapsed="false">
      <c r="A518" s="21"/>
      <c r="B518" s="16"/>
      <c r="C518" s="17"/>
      <c r="D518" s="14" t="s">
        <v>30</v>
      </c>
      <c r="E518" s="15" t="n">
        <v>113629.68</v>
      </c>
      <c r="F518" s="15" t="n">
        <v>105370.34</v>
      </c>
      <c r="G518" s="15" t="n">
        <v>105370.34</v>
      </c>
      <c r="H518" s="15" t="n">
        <v>713.43</v>
      </c>
      <c r="I518" s="15" t="n">
        <v>713.43</v>
      </c>
      <c r="J518" s="15" t="n">
        <v>713.43</v>
      </c>
      <c r="K518" s="15" t="n">
        <f aca="false">E518+F518+G518+H518+I518+J518</f>
        <v>326510.65</v>
      </c>
      <c r="W518" s="5"/>
      <c r="Z518" s="5"/>
      <c r="AC518" s="5"/>
      <c r="AF518" s="5"/>
      <c r="AI518" s="5"/>
      <c r="AL518" s="5"/>
    </row>
    <row r="519" customFormat="false" ht="12.75" hidden="false" customHeight="false" outlineLevel="0" collapsed="false">
      <c r="A519" s="21"/>
      <c r="B519" s="16"/>
      <c r="C519" s="17"/>
      <c r="D519" s="14" t="s">
        <v>31</v>
      </c>
      <c r="E519" s="15" t="n">
        <v>0</v>
      </c>
      <c r="F519" s="15" t="n">
        <v>0</v>
      </c>
      <c r="G519" s="15" t="n">
        <v>0</v>
      </c>
      <c r="H519" s="15" t="n">
        <v>0</v>
      </c>
      <c r="I519" s="15" t="n">
        <v>0</v>
      </c>
      <c r="J519" s="15" t="n">
        <v>0</v>
      </c>
      <c r="K519" s="15" t="n">
        <f aca="false">E519+F519+G519+H519+I519+J519</f>
        <v>0</v>
      </c>
      <c r="W519" s="5"/>
      <c r="Z519" s="5"/>
      <c r="AC519" s="5"/>
      <c r="AF519" s="5"/>
      <c r="AI519" s="5"/>
      <c r="AL519" s="5"/>
    </row>
    <row r="520" customFormat="false" ht="76.5" hidden="false" customHeight="false" outlineLevel="0" collapsed="false">
      <c r="A520" s="11" t="s">
        <v>202</v>
      </c>
      <c r="B520" s="12" t="s">
        <v>203</v>
      </c>
      <c r="C520" s="13" t="s">
        <v>34</v>
      </c>
      <c r="D520" s="14" t="s">
        <v>14</v>
      </c>
      <c r="E520" s="15" t="n">
        <v>13043.35</v>
      </c>
      <c r="F520" s="15" t="n">
        <f aca="false">13046.03-0.002</f>
        <v>13046.028</v>
      </c>
      <c r="G520" s="15" t="n">
        <f aca="false">14006.63-0.002</f>
        <v>14006.628</v>
      </c>
      <c r="H520" s="15" t="n">
        <v>14006.63</v>
      </c>
      <c r="I520" s="15" t="n">
        <v>14006.63</v>
      </c>
      <c r="J520" s="15" t="n">
        <v>14006.63</v>
      </c>
      <c r="K520" s="15" t="n">
        <f aca="false">E520+F520+G520+H520+I520+J520</f>
        <v>82115.896</v>
      </c>
      <c r="M520" s="4" t="n">
        <f aca="false">M521-E520</f>
        <v>0</v>
      </c>
      <c r="N520" s="4" t="n">
        <f aca="false">N521-F520</f>
        <v>0</v>
      </c>
      <c r="O520" s="4" t="n">
        <f aca="false">O521-G520</f>
        <v>0</v>
      </c>
      <c r="P520" s="4" t="n">
        <f aca="false">P521-H520</f>
        <v>0</v>
      </c>
      <c r="Q520" s="4" t="n">
        <f aca="false">Q521-I520</f>
        <v>0</v>
      </c>
      <c r="R520" s="4" t="n">
        <f aca="false">R521-J520</f>
        <v>0</v>
      </c>
      <c r="S520" s="4" t="n">
        <f aca="false">S521-K520</f>
        <v>0</v>
      </c>
      <c r="W520" s="5"/>
      <c r="Z520" s="5"/>
      <c r="AC520" s="5"/>
      <c r="AF520" s="5"/>
      <c r="AI520" s="5"/>
      <c r="AL520" s="5"/>
    </row>
    <row r="521" customFormat="false" ht="25.5" hidden="false" customHeight="false" outlineLevel="0" collapsed="false">
      <c r="A521" s="21"/>
      <c r="B521" s="16"/>
      <c r="C521" s="17"/>
      <c r="D521" s="14" t="s">
        <v>28</v>
      </c>
      <c r="E521" s="15" t="n">
        <v>0</v>
      </c>
      <c r="F521" s="15" t="n">
        <v>0</v>
      </c>
      <c r="G521" s="15" t="n">
        <v>0</v>
      </c>
      <c r="H521" s="15" t="n">
        <v>0</v>
      </c>
      <c r="I521" s="15" t="n">
        <v>0</v>
      </c>
      <c r="J521" s="15" t="n">
        <v>0</v>
      </c>
      <c r="K521" s="15" t="n">
        <f aca="false">E521+F521+G521+H521+I521+J521</f>
        <v>0</v>
      </c>
      <c r="M521" s="4" t="n">
        <f aca="false">E521+E522+E523+E524</f>
        <v>13043.35</v>
      </c>
      <c r="N521" s="4" t="n">
        <f aca="false">F521+F522+F523+F524</f>
        <v>13046.028</v>
      </c>
      <c r="O521" s="4" t="n">
        <f aca="false">G521+G522+G523+G524</f>
        <v>14006.628</v>
      </c>
      <c r="P521" s="4" t="n">
        <f aca="false">H521+H522+H523+H524</f>
        <v>14006.63</v>
      </c>
      <c r="Q521" s="4" t="n">
        <f aca="false">I521+I522+I523+I524</f>
        <v>14006.63</v>
      </c>
      <c r="R521" s="4" t="n">
        <f aca="false">J521+J522+J523+J524</f>
        <v>14006.63</v>
      </c>
      <c r="S521" s="4" t="n">
        <f aca="false">K521+K522+K523+K524</f>
        <v>82115.896</v>
      </c>
      <c r="V521" s="1" t="n">
        <f aca="false">E520-M521</f>
        <v>0</v>
      </c>
      <c r="W521" s="5"/>
      <c r="Y521" s="1" t="n">
        <f aca="false">F520-N521</f>
        <v>0</v>
      </c>
      <c r="Z521" s="5"/>
      <c r="AB521" s="1" t="n">
        <f aca="false">G520-O521</f>
        <v>0</v>
      </c>
      <c r="AC521" s="5"/>
      <c r="AE521" s="1" t="n">
        <f aca="false">H520-P521</f>
        <v>0</v>
      </c>
      <c r="AF521" s="5"/>
      <c r="AH521" s="1" t="n">
        <f aca="false">I520-Q521</f>
        <v>0</v>
      </c>
      <c r="AI521" s="5"/>
      <c r="AK521" s="1" t="n">
        <f aca="false">J520-R521</f>
        <v>0</v>
      </c>
      <c r="AL521" s="5"/>
      <c r="AN521" s="1" t="n">
        <f aca="false">K520-S521</f>
        <v>0</v>
      </c>
    </row>
    <row r="522" customFormat="false" ht="25.5" hidden="false" customHeight="false" outlineLevel="0" collapsed="false">
      <c r="A522" s="21"/>
      <c r="B522" s="16"/>
      <c r="C522" s="17"/>
      <c r="D522" s="14" t="s">
        <v>29</v>
      </c>
      <c r="E522" s="15" t="n">
        <v>0</v>
      </c>
      <c r="F522" s="15" t="n">
        <v>0</v>
      </c>
      <c r="G522" s="15" t="n">
        <v>0</v>
      </c>
      <c r="H522" s="15" t="n">
        <v>0</v>
      </c>
      <c r="I522" s="15" t="n">
        <v>0</v>
      </c>
      <c r="J522" s="15" t="n">
        <v>0</v>
      </c>
      <c r="K522" s="15" t="n">
        <f aca="false">E522+F522+G522+H522+I522+J522</f>
        <v>0</v>
      </c>
      <c r="W522" s="5"/>
      <c r="Z522" s="5"/>
      <c r="AC522" s="5"/>
      <c r="AF522" s="5"/>
      <c r="AI522" s="5"/>
      <c r="AL522" s="5"/>
    </row>
    <row r="523" customFormat="false" ht="25.5" hidden="false" customHeight="false" outlineLevel="0" collapsed="false">
      <c r="A523" s="21"/>
      <c r="B523" s="16"/>
      <c r="C523" s="17"/>
      <c r="D523" s="14" t="s">
        <v>30</v>
      </c>
      <c r="E523" s="15" t="n">
        <v>13043.35</v>
      </c>
      <c r="F523" s="15" t="n">
        <f aca="false">13046.03-0.002</f>
        <v>13046.028</v>
      </c>
      <c r="G523" s="15" t="n">
        <f aca="false">14006.63-0.002</f>
        <v>14006.628</v>
      </c>
      <c r="H523" s="15" t="n">
        <v>14006.63</v>
      </c>
      <c r="I523" s="15" t="n">
        <v>14006.63</v>
      </c>
      <c r="J523" s="15" t="n">
        <v>14006.63</v>
      </c>
      <c r="K523" s="15" t="n">
        <f aca="false">E523+F523+G523+H523+I523+J523</f>
        <v>82115.896</v>
      </c>
      <c r="W523" s="5"/>
      <c r="Z523" s="5"/>
      <c r="AC523" s="5"/>
      <c r="AF523" s="5"/>
      <c r="AI523" s="5"/>
      <c r="AL523" s="5"/>
    </row>
    <row r="524" customFormat="false" ht="12.75" hidden="false" customHeight="false" outlineLevel="0" collapsed="false">
      <c r="A524" s="21"/>
      <c r="B524" s="16"/>
      <c r="C524" s="17"/>
      <c r="D524" s="14" t="s">
        <v>31</v>
      </c>
      <c r="E524" s="15" t="n">
        <v>0</v>
      </c>
      <c r="F524" s="15" t="n">
        <v>0</v>
      </c>
      <c r="G524" s="15" t="n">
        <v>0</v>
      </c>
      <c r="H524" s="15" t="n">
        <v>0</v>
      </c>
      <c r="I524" s="15" t="n">
        <v>0</v>
      </c>
      <c r="J524" s="15" t="n">
        <v>0</v>
      </c>
      <c r="K524" s="15" t="n">
        <f aca="false">E524+F524+G524+H524+I524+J524</f>
        <v>0</v>
      </c>
      <c r="W524" s="5"/>
      <c r="Z524" s="5"/>
      <c r="AC524" s="5"/>
      <c r="AF524" s="5"/>
      <c r="AI524" s="5"/>
      <c r="AL524" s="5"/>
    </row>
    <row r="525" customFormat="false" ht="63.75" hidden="false" customHeight="false" outlineLevel="0" collapsed="false">
      <c r="A525" s="11" t="s">
        <v>204</v>
      </c>
      <c r="B525" s="12" t="s">
        <v>205</v>
      </c>
      <c r="C525" s="13" t="s">
        <v>34</v>
      </c>
      <c r="D525" s="14" t="s">
        <v>14</v>
      </c>
      <c r="E525" s="15" t="n">
        <v>90642.15</v>
      </c>
      <c r="F525" s="15" t="n">
        <v>90642.15</v>
      </c>
      <c r="G525" s="15" t="n">
        <v>90642.15</v>
      </c>
      <c r="H525" s="15" t="n">
        <v>92009.24</v>
      </c>
      <c r="I525" s="15" t="n">
        <v>92009.24</v>
      </c>
      <c r="J525" s="15" t="n">
        <v>92009.24</v>
      </c>
      <c r="K525" s="15" t="n">
        <f aca="false">E525+F525+G525+H525+I525+J525</f>
        <v>547954.17</v>
      </c>
      <c r="M525" s="4" t="n">
        <f aca="false">M526-E525</f>
        <v>0</v>
      </c>
      <c r="N525" s="4" t="n">
        <f aca="false">N526-F525</f>
        <v>0</v>
      </c>
      <c r="O525" s="4" t="n">
        <f aca="false">O526-G525</f>
        <v>0</v>
      </c>
      <c r="P525" s="4" t="n">
        <f aca="false">P526-H525</f>
        <v>0</v>
      </c>
      <c r="Q525" s="4" t="n">
        <f aca="false">Q526-I525</f>
        <v>0</v>
      </c>
      <c r="R525" s="4" t="n">
        <f aca="false">R526-J525</f>
        <v>0</v>
      </c>
      <c r="S525" s="4" t="n">
        <f aca="false">S526-K525</f>
        <v>0</v>
      </c>
      <c r="W525" s="5"/>
      <c r="Z525" s="5"/>
      <c r="AC525" s="5"/>
      <c r="AF525" s="5"/>
      <c r="AI525" s="5"/>
      <c r="AL525" s="5"/>
    </row>
    <row r="526" customFormat="false" ht="25.5" hidden="false" customHeight="false" outlineLevel="0" collapsed="false">
      <c r="A526" s="21"/>
      <c r="B526" s="16"/>
      <c r="C526" s="17"/>
      <c r="D526" s="14" t="s">
        <v>28</v>
      </c>
      <c r="E526" s="15" t="n">
        <v>0</v>
      </c>
      <c r="F526" s="15" t="n">
        <v>0</v>
      </c>
      <c r="G526" s="15" t="n">
        <v>0</v>
      </c>
      <c r="H526" s="15" t="n">
        <v>0</v>
      </c>
      <c r="I526" s="15" t="n">
        <v>0</v>
      </c>
      <c r="J526" s="15" t="n">
        <v>0</v>
      </c>
      <c r="K526" s="15" t="n">
        <f aca="false">E526+F526+G526+H526+I526+J526</f>
        <v>0</v>
      </c>
      <c r="M526" s="4" t="n">
        <f aca="false">E526+E527+E528+E529</f>
        <v>90642.15</v>
      </c>
      <c r="N526" s="4" t="n">
        <f aca="false">F526+F527+F528+F529</f>
        <v>90642.15</v>
      </c>
      <c r="O526" s="4" t="n">
        <f aca="false">G526+G527+G528+G529</f>
        <v>90642.15</v>
      </c>
      <c r="P526" s="4" t="n">
        <f aca="false">H526+H527+H528+H529</f>
        <v>92009.24</v>
      </c>
      <c r="Q526" s="4" t="n">
        <f aca="false">I526+I527+I528+I529</f>
        <v>92009.24</v>
      </c>
      <c r="R526" s="4" t="n">
        <f aca="false">J526+J527+J528+J529</f>
        <v>92009.24</v>
      </c>
      <c r="S526" s="4" t="n">
        <f aca="false">K526+K527+K528+K529</f>
        <v>547954.17</v>
      </c>
      <c r="V526" s="1" t="n">
        <f aca="false">E525-M526</f>
        <v>0</v>
      </c>
      <c r="W526" s="5"/>
      <c r="Y526" s="1" t="n">
        <f aca="false">F525-N526</f>
        <v>0</v>
      </c>
      <c r="Z526" s="5"/>
      <c r="AB526" s="1" t="n">
        <f aca="false">G525-O526</f>
        <v>0</v>
      </c>
      <c r="AC526" s="5"/>
      <c r="AE526" s="1" t="n">
        <f aca="false">H525-P526</f>
        <v>0</v>
      </c>
      <c r="AF526" s="5"/>
      <c r="AH526" s="1" t="n">
        <f aca="false">I525-Q526</f>
        <v>0</v>
      </c>
      <c r="AI526" s="5"/>
      <c r="AK526" s="1" t="n">
        <f aca="false">J525-R526</f>
        <v>0</v>
      </c>
      <c r="AL526" s="5"/>
      <c r="AN526" s="1" t="n">
        <f aca="false">K525-S526</f>
        <v>0</v>
      </c>
    </row>
    <row r="527" customFormat="false" ht="25.5" hidden="false" customHeight="false" outlineLevel="0" collapsed="false">
      <c r="A527" s="21"/>
      <c r="B527" s="16"/>
      <c r="C527" s="17"/>
      <c r="D527" s="14" t="s">
        <v>29</v>
      </c>
      <c r="E527" s="15" t="n">
        <v>61477.5</v>
      </c>
      <c r="F527" s="15" t="n">
        <v>61477.5</v>
      </c>
      <c r="G527" s="15" t="n">
        <v>61477.5</v>
      </c>
      <c r="H527" s="15" t="n">
        <v>61477.5</v>
      </c>
      <c r="I527" s="15" t="n">
        <v>61477.5</v>
      </c>
      <c r="J527" s="15" t="n">
        <v>61477.5</v>
      </c>
      <c r="K527" s="15" t="n">
        <f aca="false">E527+F527+G527+H527+I527+J527</f>
        <v>368865</v>
      </c>
      <c r="W527" s="5"/>
      <c r="Z527" s="5"/>
      <c r="AC527" s="5"/>
      <c r="AF527" s="5"/>
      <c r="AI527" s="5"/>
      <c r="AL527" s="5"/>
    </row>
    <row r="528" customFormat="false" ht="25.5" hidden="false" customHeight="false" outlineLevel="0" collapsed="false">
      <c r="A528" s="21"/>
      <c r="B528" s="16"/>
      <c r="C528" s="17"/>
      <c r="D528" s="14" t="s">
        <v>30</v>
      </c>
      <c r="E528" s="15" t="n">
        <v>29164.65</v>
      </c>
      <c r="F528" s="15" t="n">
        <v>29164.65</v>
      </c>
      <c r="G528" s="15" t="n">
        <v>29164.65</v>
      </c>
      <c r="H528" s="15" t="n">
        <v>30531.74</v>
      </c>
      <c r="I528" s="15" t="n">
        <v>30531.74</v>
      </c>
      <c r="J528" s="15" t="n">
        <v>30531.74</v>
      </c>
      <c r="K528" s="15" t="n">
        <f aca="false">E528+F528+G528+H528+I528+J528</f>
        <v>179089.17</v>
      </c>
      <c r="W528" s="5"/>
      <c r="Z528" s="5"/>
      <c r="AC528" s="5"/>
      <c r="AF528" s="5"/>
      <c r="AI528" s="5"/>
      <c r="AL528" s="5"/>
    </row>
    <row r="529" customFormat="false" ht="12.75" hidden="false" customHeight="false" outlineLevel="0" collapsed="false">
      <c r="A529" s="21"/>
      <c r="B529" s="16"/>
      <c r="C529" s="17"/>
      <c r="D529" s="14" t="s">
        <v>31</v>
      </c>
      <c r="E529" s="15" t="n">
        <v>0</v>
      </c>
      <c r="F529" s="15" t="n">
        <v>0</v>
      </c>
      <c r="G529" s="15" t="n">
        <v>0</v>
      </c>
      <c r="H529" s="15" t="n">
        <v>0</v>
      </c>
      <c r="I529" s="15" t="n">
        <v>0</v>
      </c>
      <c r="J529" s="15" t="n">
        <v>0</v>
      </c>
      <c r="K529" s="15" t="n">
        <f aca="false">E529+F529+G529+H529+I529+J529</f>
        <v>0</v>
      </c>
      <c r="W529" s="5"/>
      <c r="Z529" s="5"/>
      <c r="AC529" s="5"/>
      <c r="AF529" s="5"/>
      <c r="AI529" s="5"/>
      <c r="AL529" s="5"/>
    </row>
    <row r="530" customFormat="false" ht="63.75" hidden="false" customHeight="false" outlineLevel="0" collapsed="false">
      <c r="A530" s="11" t="s">
        <v>206</v>
      </c>
      <c r="B530" s="12" t="s">
        <v>207</v>
      </c>
      <c r="C530" s="13" t="s">
        <v>34</v>
      </c>
      <c r="D530" s="14" t="s">
        <v>14</v>
      </c>
      <c r="E530" s="15" t="n">
        <v>34142.08</v>
      </c>
      <c r="F530" s="15" t="n">
        <v>0</v>
      </c>
      <c r="G530" s="15" t="n">
        <v>0</v>
      </c>
      <c r="H530" s="15" t="n">
        <v>0</v>
      </c>
      <c r="I530" s="15" t="n">
        <v>0</v>
      </c>
      <c r="J530" s="15" t="n">
        <v>0</v>
      </c>
      <c r="K530" s="15" t="n">
        <f aca="false">E530+F530+G530+H530+I530+J530</f>
        <v>34142.08</v>
      </c>
      <c r="M530" s="4" t="n">
        <f aca="false">M531-E530</f>
        <v>0</v>
      </c>
      <c r="N530" s="4" t="n">
        <f aca="false">N531-F530</f>
        <v>0</v>
      </c>
      <c r="O530" s="4" t="n">
        <f aca="false">O531-G530</f>
        <v>0</v>
      </c>
      <c r="P530" s="4" t="n">
        <f aca="false">P531-H530</f>
        <v>0</v>
      </c>
      <c r="Q530" s="4" t="n">
        <f aca="false">Q531-I530</f>
        <v>0</v>
      </c>
      <c r="R530" s="4" t="n">
        <f aca="false">R531-J530</f>
        <v>0</v>
      </c>
      <c r="S530" s="4" t="n">
        <f aca="false">S531-K530</f>
        <v>0</v>
      </c>
      <c r="W530" s="5"/>
      <c r="Z530" s="5"/>
      <c r="AC530" s="5"/>
      <c r="AF530" s="5"/>
      <c r="AI530" s="5"/>
      <c r="AL530" s="5"/>
    </row>
    <row r="531" customFormat="false" ht="25.5" hidden="false" customHeight="false" outlineLevel="0" collapsed="false">
      <c r="A531" s="21"/>
      <c r="B531" s="16"/>
      <c r="C531" s="17"/>
      <c r="D531" s="14" t="s">
        <v>28</v>
      </c>
      <c r="E531" s="15" t="n">
        <v>0</v>
      </c>
      <c r="F531" s="15" t="n">
        <v>0</v>
      </c>
      <c r="G531" s="15" t="n">
        <v>0</v>
      </c>
      <c r="H531" s="15" t="n">
        <v>0</v>
      </c>
      <c r="I531" s="15" t="n">
        <v>0</v>
      </c>
      <c r="J531" s="15" t="n">
        <v>0</v>
      </c>
      <c r="K531" s="15" t="n">
        <f aca="false">E531+F531+G531+H531+I531+J531</f>
        <v>0</v>
      </c>
      <c r="M531" s="4" t="n">
        <f aca="false">E531+E532+E533+E534</f>
        <v>34142.08</v>
      </c>
      <c r="N531" s="4" t="n">
        <f aca="false">F531+F532+F533+F534</f>
        <v>0</v>
      </c>
      <c r="O531" s="4" t="n">
        <f aca="false">G531+G532+G533+G534</f>
        <v>0</v>
      </c>
      <c r="P531" s="4" t="n">
        <f aca="false">H531+H532+H533+H534</f>
        <v>0</v>
      </c>
      <c r="Q531" s="4" t="n">
        <f aca="false">I531+I532+I533+I534</f>
        <v>0</v>
      </c>
      <c r="R531" s="4" t="n">
        <f aca="false">J531+J532+J533+J534</f>
        <v>0</v>
      </c>
      <c r="S531" s="4" t="n">
        <f aca="false">K531+K532+K533+K534</f>
        <v>34142.08</v>
      </c>
      <c r="V531" s="1" t="n">
        <f aca="false">E530-M531</f>
        <v>0</v>
      </c>
      <c r="W531" s="5"/>
      <c r="Y531" s="1" t="n">
        <f aca="false">F530-N531</f>
        <v>0</v>
      </c>
      <c r="Z531" s="5"/>
      <c r="AB531" s="1" t="n">
        <f aca="false">G530-O531</f>
        <v>0</v>
      </c>
      <c r="AC531" s="5"/>
      <c r="AE531" s="1" t="n">
        <f aca="false">H530-P531</f>
        <v>0</v>
      </c>
      <c r="AF531" s="5"/>
      <c r="AH531" s="1" t="n">
        <f aca="false">I530-Q531</f>
        <v>0</v>
      </c>
      <c r="AI531" s="5"/>
      <c r="AK531" s="1" t="n">
        <f aca="false">J530-R531</f>
        <v>0</v>
      </c>
      <c r="AL531" s="5"/>
      <c r="AN531" s="1" t="n">
        <f aca="false">K530-S531</f>
        <v>0</v>
      </c>
    </row>
    <row r="532" customFormat="false" ht="25.5" hidden="false" customHeight="false" outlineLevel="0" collapsed="false">
      <c r="A532" s="21"/>
      <c r="B532" s="16"/>
      <c r="C532" s="17"/>
      <c r="D532" s="14" t="s">
        <v>29</v>
      </c>
      <c r="E532" s="15" t="n">
        <v>33178.8</v>
      </c>
      <c r="F532" s="15" t="n">
        <v>0</v>
      </c>
      <c r="G532" s="15" t="n">
        <v>0</v>
      </c>
      <c r="H532" s="15" t="n">
        <v>0</v>
      </c>
      <c r="I532" s="15" t="n">
        <v>0</v>
      </c>
      <c r="J532" s="15" t="n">
        <v>0</v>
      </c>
      <c r="K532" s="15" t="n">
        <f aca="false">E532+F532+G532+H532+I532+J532</f>
        <v>33178.8</v>
      </c>
      <c r="W532" s="5"/>
      <c r="Z532" s="5"/>
      <c r="AC532" s="5"/>
      <c r="AF532" s="5"/>
      <c r="AI532" s="5"/>
      <c r="AL532" s="5"/>
    </row>
    <row r="533" customFormat="false" ht="25.5" hidden="false" customHeight="false" outlineLevel="0" collapsed="false">
      <c r="A533" s="21"/>
      <c r="B533" s="16"/>
      <c r="C533" s="17"/>
      <c r="D533" s="14" t="s">
        <v>30</v>
      </c>
      <c r="E533" s="15" t="n">
        <v>963.28</v>
      </c>
      <c r="F533" s="15" t="n">
        <v>0</v>
      </c>
      <c r="G533" s="15" t="n">
        <v>0</v>
      </c>
      <c r="H533" s="15" t="n">
        <v>0</v>
      </c>
      <c r="I533" s="15" t="n">
        <v>0</v>
      </c>
      <c r="J533" s="15" t="n">
        <v>0</v>
      </c>
      <c r="K533" s="15" t="n">
        <f aca="false">E533+F533+G533+H533+I533+J533</f>
        <v>963.28</v>
      </c>
      <c r="W533" s="5"/>
      <c r="Z533" s="5"/>
      <c r="AC533" s="5"/>
      <c r="AF533" s="5"/>
      <c r="AI533" s="5"/>
      <c r="AL533" s="5"/>
    </row>
    <row r="534" customFormat="false" ht="12.75" hidden="false" customHeight="false" outlineLevel="0" collapsed="false">
      <c r="A534" s="21"/>
      <c r="B534" s="16"/>
      <c r="C534" s="17"/>
      <c r="D534" s="14" t="s">
        <v>31</v>
      </c>
      <c r="E534" s="15" t="n">
        <v>0</v>
      </c>
      <c r="F534" s="15" t="n">
        <v>0</v>
      </c>
      <c r="G534" s="15" t="n">
        <v>0</v>
      </c>
      <c r="H534" s="15" t="n">
        <v>0</v>
      </c>
      <c r="I534" s="15" t="n">
        <v>0</v>
      </c>
      <c r="J534" s="15" t="n">
        <v>0</v>
      </c>
      <c r="K534" s="15" t="n">
        <f aca="false">E534+F534+G534+H534+I534+J534</f>
        <v>0</v>
      </c>
      <c r="W534" s="5"/>
      <c r="Z534" s="5"/>
      <c r="AC534" s="5"/>
      <c r="AF534" s="5"/>
      <c r="AI534" s="5"/>
      <c r="AL534" s="5"/>
    </row>
    <row r="535" customFormat="false" ht="63.75" hidden="false" customHeight="false" outlineLevel="0" collapsed="false">
      <c r="A535" s="11" t="s">
        <v>208</v>
      </c>
      <c r="B535" s="12" t="s">
        <v>209</v>
      </c>
      <c r="C535" s="13" t="s">
        <v>34</v>
      </c>
      <c r="D535" s="14" t="s">
        <v>14</v>
      </c>
      <c r="E535" s="15" t="n">
        <v>5892.64</v>
      </c>
      <c r="F535" s="15" t="n">
        <v>5892.64</v>
      </c>
      <c r="G535" s="15" t="n">
        <v>5892.64</v>
      </c>
      <c r="H535" s="15" t="n">
        <v>5892.64</v>
      </c>
      <c r="I535" s="15" t="n">
        <v>5892.64</v>
      </c>
      <c r="J535" s="15" t="n">
        <v>5892.64</v>
      </c>
      <c r="K535" s="15" t="n">
        <f aca="false">E535+F535+G535+H535+I535+J535</f>
        <v>35355.84</v>
      </c>
      <c r="M535" s="4" t="n">
        <f aca="false">M536-E535</f>
        <v>0</v>
      </c>
      <c r="N535" s="4" t="n">
        <f aca="false">N536-F535</f>
        <v>0</v>
      </c>
      <c r="O535" s="4" t="n">
        <f aca="false">O536-G535</f>
        <v>0</v>
      </c>
      <c r="P535" s="4" t="n">
        <f aca="false">P536-H535</f>
        <v>0</v>
      </c>
      <c r="Q535" s="4" t="n">
        <f aca="false">Q536-I535</f>
        <v>0</v>
      </c>
      <c r="R535" s="4" t="n">
        <f aca="false">R536-J535</f>
        <v>0</v>
      </c>
      <c r="S535" s="4" t="n">
        <f aca="false">S536-K535</f>
        <v>0</v>
      </c>
      <c r="W535" s="5"/>
      <c r="Z535" s="5"/>
      <c r="AC535" s="5"/>
      <c r="AF535" s="5"/>
      <c r="AI535" s="5"/>
      <c r="AL535" s="5"/>
    </row>
    <row r="536" customFormat="false" ht="25.5" hidden="false" customHeight="false" outlineLevel="0" collapsed="false">
      <c r="A536" s="21"/>
      <c r="B536" s="16"/>
      <c r="C536" s="17"/>
      <c r="D536" s="14" t="s">
        <v>28</v>
      </c>
      <c r="E536" s="15" t="n">
        <v>0</v>
      </c>
      <c r="F536" s="15" t="n">
        <v>0</v>
      </c>
      <c r="G536" s="15" t="n">
        <v>0</v>
      </c>
      <c r="H536" s="15" t="n">
        <v>0</v>
      </c>
      <c r="I536" s="15" t="n">
        <v>0</v>
      </c>
      <c r="J536" s="15" t="n">
        <v>0</v>
      </c>
      <c r="K536" s="15" t="n">
        <f aca="false">E536+F536+G536+H536+I536+J536</f>
        <v>0</v>
      </c>
      <c r="M536" s="4" t="n">
        <f aca="false">E536+E537+E538+E539</f>
        <v>5892.64</v>
      </c>
      <c r="N536" s="4" t="n">
        <f aca="false">F536+F537+F538+F539</f>
        <v>5892.64</v>
      </c>
      <c r="O536" s="4" t="n">
        <f aca="false">G536+G537+G538+G539</f>
        <v>5892.64</v>
      </c>
      <c r="P536" s="4" t="n">
        <f aca="false">H536+H537+H538+H539</f>
        <v>5892.64</v>
      </c>
      <c r="Q536" s="4" t="n">
        <f aca="false">I536+I537+I538+I539</f>
        <v>5892.64</v>
      </c>
      <c r="R536" s="4" t="n">
        <f aca="false">J536+J537+J538+J539</f>
        <v>5892.64</v>
      </c>
      <c r="S536" s="4" t="n">
        <f aca="false">K536+K537+K538+K539</f>
        <v>35355.84</v>
      </c>
      <c r="V536" s="1" t="n">
        <f aca="false">E535-M536</f>
        <v>0</v>
      </c>
      <c r="W536" s="5"/>
      <c r="Y536" s="1" t="n">
        <f aca="false">F535-N536</f>
        <v>0</v>
      </c>
      <c r="Z536" s="5"/>
      <c r="AB536" s="1" t="n">
        <f aca="false">G535-O536</f>
        <v>0</v>
      </c>
      <c r="AC536" s="5"/>
      <c r="AE536" s="1" t="n">
        <f aca="false">H535-P536</f>
        <v>0</v>
      </c>
      <c r="AF536" s="5"/>
      <c r="AH536" s="1" t="n">
        <f aca="false">I535-Q536</f>
        <v>0</v>
      </c>
      <c r="AI536" s="5"/>
      <c r="AK536" s="1" t="n">
        <f aca="false">J535-R536</f>
        <v>0</v>
      </c>
      <c r="AL536" s="5"/>
      <c r="AN536" s="1" t="n">
        <f aca="false">K535-S536</f>
        <v>0</v>
      </c>
    </row>
    <row r="537" customFormat="false" ht="25.5" hidden="false" customHeight="false" outlineLevel="0" collapsed="false">
      <c r="A537" s="21"/>
      <c r="B537" s="16"/>
      <c r="C537" s="17"/>
      <c r="D537" s="14" t="s">
        <v>29</v>
      </c>
      <c r="E537" s="15" t="n">
        <v>0</v>
      </c>
      <c r="F537" s="15" t="n">
        <v>0</v>
      </c>
      <c r="G537" s="15" t="n">
        <v>0</v>
      </c>
      <c r="H537" s="15" t="n">
        <v>0</v>
      </c>
      <c r="I537" s="15" t="n">
        <v>0</v>
      </c>
      <c r="J537" s="15" t="n">
        <v>0</v>
      </c>
      <c r="K537" s="15" t="n">
        <f aca="false">E537+F537+G537+H537+I537+J537</f>
        <v>0</v>
      </c>
      <c r="W537" s="5"/>
      <c r="Z537" s="5"/>
      <c r="AC537" s="5"/>
      <c r="AF537" s="5"/>
      <c r="AI537" s="5"/>
      <c r="AL537" s="5"/>
    </row>
    <row r="538" customFormat="false" ht="25.5" hidden="false" customHeight="false" outlineLevel="0" collapsed="false">
      <c r="A538" s="21"/>
      <c r="B538" s="16"/>
      <c r="C538" s="17"/>
      <c r="D538" s="14" t="s">
        <v>30</v>
      </c>
      <c r="E538" s="15" t="n">
        <v>5892.64</v>
      </c>
      <c r="F538" s="15" t="n">
        <v>5892.64</v>
      </c>
      <c r="G538" s="15" t="n">
        <v>5892.64</v>
      </c>
      <c r="H538" s="15" t="n">
        <v>5892.64</v>
      </c>
      <c r="I538" s="15" t="n">
        <v>5892.64</v>
      </c>
      <c r="J538" s="15" t="n">
        <v>5892.64</v>
      </c>
      <c r="K538" s="15" t="n">
        <f aca="false">E538+F538+G538+H538+I538+J538</f>
        <v>35355.84</v>
      </c>
      <c r="W538" s="5"/>
      <c r="Z538" s="5"/>
      <c r="AC538" s="5"/>
      <c r="AF538" s="5"/>
      <c r="AI538" s="5"/>
      <c r="AL538" s="5"/>
    </row>
    <row r="539" customFormat="false" ht="12.75" hidden="false" customHeight="false" outlineLevel="0" collapsed="false">
      <c r="A539" s="21"/>
      <c r="B539" s="16"/>
      <c r="C539" s="17"/>
      <c r="D539" s="14" t="s">
        <v>31</v>
      </c>
      <c r="E539" s="15" t="n">
        <v>0</v>
      </c>
      <c r="F539" s="15" t="n">
        <v>0</v>
      </c>
      <c r="G539" s="15" t="n">
        <v>0</v>
      </c>
      <c r="H539" s="15" t="n">
        <v>0</v>
      </c>
      <c r="I539" s="15" t="n">
        <v>0</v>
      </c>
      <c r="J539" s="15" t="n">
        <v>0</v>
      </c>
      <c r="K539" s="15" t="n">
        <f aca="false">E539+F539+G539+H539+I539+J539</f>
        <v>0</v>
      </c>
      <c r="W539" s="5"/>
      <c r="Z539" s="5"/>
      <c r="AC539" s="5"/>
      <c r="AF539" s="5"/>
      <c r="AI539" s="5"/>
      <c r="AL539" s="5"/>
    </row>
    <row r="540" customFormat="false" ht="127.5" hidden="false" customHeight="false" outlineLevel="0" collapsed="false">
      <c r="A540" s="11" t="s">
        <v>210</v>
      </c>
      <c r="B540" s="12" t="s">
        <v>211</v>
      </c>
      <c r="C540" s="13" t="s">
        <v>34</v>
      </c>
      <c r="D540" s="14" t="s">
        <v>14</v>
      </c>
      <c r="E540" s="15" t="n">
        <v>0</v>
      </c>
      <c r="F540" s="15" t="n">
        <v>51002.6</v>
      </c>
      <c r="G540" s="15" t="n">
        <v>0</v>
      </c>
      <c r="H540" s="15" t="n">
        <v>903.64</v>
      </c>
      <c r="I540" s="15" t="n">
        <v>903.64</v>
      </c>
      <c r="J540" s="15" t="n">
        <v>903.64</v>
      </c>
      <c r="K540" s="15" t="n">
        <f aca="false">E540+F540+G540+H540+I540+J540</f>
        <v>53713.52</v>
      </c>
      <c r="M540" s="4" t="n">
        <f aca="false">M541-E540</f>
        <v>0</v>
      </c>
      <c r="N540" s="4" t="n">
        <f aca="false">N541-F540</f>
        <v>0</v>
      </c>
      <c r="O540" s="4" t="n">
        <f aca="false">O541-G540</f>
        <v>0</v>
      </c>
      <c r="P540" s="4" t="n">
        <f aca="false">P541-H540</f>
        <v>0</v>
      </c>
      <c r="Q540" s="4" t="n">
        <f aca="false">Q541-I540</f>
        <v>0</v>
      </c>
      <c r="R540" s="4" t="n">
        <f aca="false">R541-J540</f>
        <v>0</v>
      </c>
      <c r="S540" s="4" t="n">
        <f aca="false">S541-K540</f>
        <v>0</v>
      </c>
      <c r="W540" s="5"/>
      <c r="Z540" s="5"/>
      <c r="AC540" s="5"/>
      <c r="AF540" s="5"/>
      <c r="AI540" s="5"/>
      <c r="AL540" s="5"/>
    </row>
    <row r="541" customFormat="false" ht="25.5" hidden="false" customHeight="false" outlineLevel="0" collapsed="false">
      <c r="A541" s="21"/>
      <c r="B541" s="16"/>
      <c r="C541" s="17"/>
      <c r="D541" s="14" t="s">
        <v>28</v>
      </c>
      <c r="E541" s="15" t="n">
        <v>0</v>
      </c>
      <c r="F541" s="15" t="n">
        <v>0</v>
      </c>
      <c r="G541" s="15" t="n">
        <v>0</v>
      </c>
      <c r="H541" s="15" t="n">
        <v>0</v>
      </c>
      <c r="I541" s="15" t="n">
        <v>0</v>
      </c>
      <c r="J541" s="15" t="n">
        <v>0</v>
      </c>
      <c r="K541" s="15" t="n">
        <f aca="false">E541+F541+G541+H541+I541+J541</f>
        <v>0</v>
      </c>
      <c r="M541" s="4" t="n">
        <f aca="false">E541+E542+E543+E544</f>
        <v>0</v>
      </c>
      <c r="N541" s="4" t="n">
        <f aca="false">F541+F542+F543+F544</f>
        <v>51002.6</v>
      </c>
      <c r="O541" s="4" t="n">
        <f aca="false">G541+G542+G543+G544</f>
        <v>0</v>
      </c>
      <c r="P541" s="4" t="n">
        <f aca="false">H541+H542+H543+H544</f>
        <v>903.64</v>
      </c>
      <c r="Q541" s="4" t="n">
        <f aca="false">I541+I542+I543+I544</f>
        <v>903.64</v>
      </c>
      <c r="R541" s="4" t="n">
        <f aca="false">J541+J542+J543+J544</f>
        <v>903.64</v>
      </c>
      <c r="S541" s="4" t="n">
        <f aca="false">K541+K542+K543+K544</f>
        <v>53713.52</v>
      </c>
      <c r="V541" s="1" t="n">
        <f aca="false">E540-M541</f>
        <v>0</v>
      </c>
      <c r="W541" s="5"/>
      <c r="Y541" s="1" t="n">
        <f aca="false">F540-N541</f>
        <v>0</v>
      </c>
      <c r="Z541" s="5"/>
      <c r="AB541" s="1" t="n">
        <f aca="false">G540-O541</f>
        <v>0</v>
      </c>
      <c r="AC541" s="5"/>
      <c r="AE541" s="1" t="n">
        <f aca="false">H540-P541</f>
        <v>0</v>
      </c>
      <c r="AF541" s="5"/>
      <c r="AH541" s="1" t="n">
        <f aca="false">I540-Q541</f>
        <v>0</v>
      </c>
      <c r="AI541" s="5"/>
      <c r="AK541" s="1" t="n">
        <f aca="false">J540-R541</f>
        <v>0</v>
      </c>
      <c r="AL541" s="5"/>
      <c r="AN541" s="1" t="n">
        <f aca="false">K540-S541</f>
        <v>0</v>
      </c>
    </row>
    <row r="542" customFormat="false" ht="25.5" hidden="false" customHeight="false" outlineLevel="0" collapsed="false">
      <c r="A542" s="21"/>
      <c r="B542" s="16"/>
      <c r="C542" s="17"/>
      <c r="D542" s="14" t="s">
        <v>29</v>
      </c>
      <c r="E542" s="15" t="n">
        <v>0</v>
      </c>
      <c r="F542" s="15" t="n">
        <v>50042</v>
      </c>
      <c r="G542" s="15" t="n">
        <v>0</v>
      </c>
      <c r="H542" s="15" t="n">
        <v>0</v>
      </c>
      <c r="I542" s="15" t="n">
        <v>0</v>
      </c>
      <c r="J542" s="15" t="n">
        <v>0</v>
      </c>
      <c r="K542" s="15" t="n">
        <f aca="false">E542+F542+G542+H542+I542+J542</f>
        <v>50042</v>
      </c>
      <c r="W542" s="5"/>
      <c r="Z542" s="5"/>
      <c r="AC542" s="5"/>
      <c r="AF542" s="5"/>
      <c r="AI542" s="5"/>
      <c r="AL542" s="5"/>
    </row>
    <row r="543" customFormat="false" ht="25.5" hidden="false" customHeight="false" outlineLevel="0" collapsed="false">
      <c r="A543" s="21"/>
      <c r="B543" s="16"/>
      <c r="C543" s="17"/>
      <c r="D543" s="14" t="s">
        <v>30</v>
      </c>
      <c r="E543" s="15" t="n">
        <v>0</v>
      </c>
      <c r="F543" s="15" t="n">
        <v>960.6</v>
      </c>
      <c r="G543" s="15" t="n">
        <v>0</v>
      </c>
      <c r="H543" s="15" t="n">
        <v>903.64</v>
      </c>
      <c r="I543" s="15" t="n">
        <v>903.64</v>
      </c>
      <c r="J543" s="15" t="n">
        <v>903.64</v>
      </c>
      <c r="K543" s="15" t="n">
        <f aca="false">E543+F543+G543+H543+I543+J543</f>
        <v>3671.52</v>
      </c>
      <c r="W543" s="5"/>
      <c r="Z543" s="5"/>
      <c r="AC543" s="5"/>
      <c r="AF543" s="5"/>
      <c r="AI543" s="5"/>
      <c r="AL543" s="5"/>
    </row>
    <row r="544" customFormat="false" ht="12.75" hidden="false" customHeight="false" outlineLevel="0" collapsed="false">
      <c r="A544" s="21"/>
      <c r="B544" s="16"/>
      <c r="C544" s="17"/>
      <c r="D544" s="14" t="s">
        <v>31</v>
      </c>
      <c r="E544" s="15" t="n">
        <v>0</v>
      </c>
      <c r="F544" s="15" t="n">
        <v>0</v>
      </c>
      <c r="G544" s="15" t="n">
        <v>0</v>
      </c>
      <c r="H544" s="15" t="n">
        <v>0</v>
      </c>
      <c r="I544" s="15" t="n">
        <v>0</v>
      </c>
      <c r="J544" s="15" t="n">
        <v>0</v>
      </c>
      <c r="K544" s="15" t="n">
        <f aca="false">E544+F544+G544+H544+I544+J544</f>
        <v>0</v>
      </c>
      <c r="W544" s="5"/>
      <c r="Z544" s="5"/>
      <c r="AC544" s="5"/>
      <c r="AF544" s="5"/>
      <c r="AI544" s="5"/>
      <c r="AL544" s="5"/>
    </row>
    <row r="545" customFormat="false" ht="12.75" hidden="false" customHeight="true" outlineLevel="0" collapsed="false">
      <c r="A545" s="11" t="s">
        <v>212</v>
      </c>
      <c r="B545" s="11" t="s">
        <v>213</v>
      </c>
      <c r="C545" s="11"/>
      <c r="D545" s="11"/>
      <c r="E545" s="11"/>
      <c r="F545" s="11"/>
      <c r="G545" s="11"/>
      <c r="H545" s="11"/>
      <c r="I545" s="11"/>
      <c r="J545" s="11"/>
      <c r="K545" s="11"/>
      <c r="W545" s="5"/>
      <c r="Z545" s="5"/>
      <c r="AC545" s="5"/>
      <c r="AF545" s="5"/>
      <c r="AI545" s="5"/>
      <c r="AL545" s="5"/>
    </row>
    <row r="546" customFormat="false" ht="38.25" hidden="false" customHeight="false" outlineLevel="0" collapsed="false">
      <c r="A546" s="11" t="s">
        <v>214</v>
      </c>
      <c r="B546" s="12" t="s">
        <v>215</v>
      </c>
      <c r="C546" s="13" t="s">
        <v>27</v>
      </c>
      <c r="D546" s="14" t="s">
        <v>14</v>
      </c>
      <c r="E546" s="15" t="n">
        <v>750</v>
      </c>
      <c r="F546" s="15" t="n">
        <v>750</v>
      </c>
      <c r="G546" s="15" t="n">
        <v>750</v>
      </c>
      <c r="H546" s="15" t="n">
        <v>0</v>
      </c>
      <c r="I546" s="15" t="n">
        <v>0</v>
      </c>
      <c r="J546" s="15" t="n">
        <v>0</v>
      </c>
      <c r="K546" s="15" t="n">
        <f aca="false">E546+F546+G546+H546+I546+J546</f>
        <v>2250</v>
      </c>
      <c r="M546" s="4" t="n">
        <f aca="false">M547-E546</f>
        <v>0</v>
      </c>
      <c r="N546" s="4" t="n">
        <f aca="false">N547-F546</f>
        <v>0</v>
      </c>
      <c r="O546" s="4" t="n">
        <f aca="false">O547-G546</f>
        <v>0</v>
      </c>
      <c r="P546" s="4" t="n">
        <f aca="false">P547-H546</f>
        <v>0</v>
      </c>
      <c r="Q546" s="4" t="n">
        <f aca="false">Q547-I546</f>
        <v>0</v>
      </c>
      <c r="R546" s="4" t="n">
        <f aca="false">R547-J546</f>
        <v>0</v>
      </c>
      <c r="S546" s="4" t="n">
        <f aca="false">S547-K546</f>
        <v>0</v>
      </c>
      <c r="T546" s="18" t="n">
        <f aca="false">E556+E561+E566</f>
        <v>750</v>
      </c>
      <c r="U546" s="1" t="n">
        <f aca="false">E546-T546</f>
        <v>0</v>
      </c>
      <c r="W546" s="18" t="n">
        <f aca="false">F556+F561+F566</f>
        <v>750</v>
      </c>
      <c r="X546" s="1" t="n">
        <f aca="false">F546-W546</f>
        <v>0</v>
      </c>
      <c r="Z546" s="18" t="n">
        <f aca="false">G556+G561+G566</f>
        <v>750</v>
      </c>
      <c r="AA546" s="1" t="n">
        <f aca="false">G546-Z546</f>
        <v>0</v>
      </c>
      <c r="AC546" s="18" t="n">
        <f aca="false">H556+H561+H566</f>
        <v>0</v>
      </c>
      <c r="AD546" s="1" t="n">
        <f aca="false">H546-AC546</f>
        <v>0</v>
      </c>
      <c r="AF546" s="18" t="n">
        <f aca="false">I556+I561+I566</f>
        <v>0</v>
      </c>
      <c r="AG546" s="1" t="n">
        <f aca="false">I546-AF546</f>
        <v>0</v>
      </c>
      <c r="AI546" s="18" t="n">
        <f aca="false">J556+J561+J566</f>
        <v>0</v>
      </c>
      <c r="AJ546" s="1" t="n">
        <f aca="false">J546-AI546</f>
        <v>0</v>
      </c>
      <c r="AL546" s="18" t="n">
        <f aca="false">K556+K561+K566</f>
        <v>2250</v>
      </c>
      <c r="AM546" s="1" t="n">
        <f aca="false">K546-AL546</f>
        <v>0</v>
      </c>
    </row>
    <row r="547" customFormat="false" ht="25.5" hidden="false" customHeight="false" outlineLevel="0" collapsed="false">
      <c r="A547" s="21"/>
      <c r="B547" s="16"/>
      <c r="C547" s="17"/>
      <c r="D547" s="14" t="s">
        <v>28</v>
      </c>
      <c r="E547" s="15" t="n">
        <v>0</v>
      </c>
      <c r="F547" s="15" t="n">
        <v>0</v>
      </c>
      <c r="G547" s="15" t="n">
        <v>0</v>
      </c>
      <c r="H547" s="15" t="n">
        <v>0</v>
      </c>
      <c r="I547" s="15" t="n">
        <v>0</v>
      </c>
      <c r="J547" s="15" t="n">
        <v>0</v>
      </c>
      <c r="K547" s="15" t="n">
        <f aca="false">E547+F547+G547+H547+I547+J547</f>
        <v>0</v>
      </c>
      <c r="M547" s="4" t="n">
        <f aca="false">E547+E548+E549+E550</f>
        <v>750</v>
      </c>
      <c r="N547" s="4" t="n">
        <f aca="false">F547+F548+F549+F550</f>
        <v>750</v>
      </c>
      <c r="O547" s="4" t="n">
        <f aca="false">G547+G548+G549+G550</f>
        <v>750</v>
      </c>
      <c r="P547" s="4" t="n">
        <f aca="false">H547+H548+H549+H550</f>
        <v>0</v>
      </c>
      <c r="Q547" s="4" t="n">
        <f aca="false">I547+I548+I549+I550</f>
        <v>0</v>
      </c>
      <c r="R547" s="4" t="n">
        <f aca="false">J547+J548+J549+J550</f>
        <v>0</v>
      </c>
      <c r="S547" s="4" t="n">
        <f aca="false">K547+K548+K549+K550</f>
        <v>2250</v>
      </c>
      <c r="T547" s="18" t="n">
        <f aca="false">E557+E562+E567</f>
        <v>0</v>
      </c>
      <c r="U547" s="1" t="n">
        <f aca="false">E547-T547</f>
        <v>0</v>
      </c>
      <c r="V547" s="1" t="n">
        <f aca="false">E546-M547</f>
        <v>0</v>
      </c>
      <c r="W547" s="18" t="n">
        <f aca="false">F557+F562+F567</f>
        <v>0</v>
      </c>
      <c r="X547" s="1" t="n">
        <f aca="false">F547-W547</f>
        <v>0</v>
      </c>
      <c r="Y547" s="1" t="n">
        <f aca="false">F546-N547</f>
        <v>0</v>
      </c>
      <c r="Z547" s="18" t="n">
        <f aca="false">G557+G562+G567</f>
        <v>0</v>
      </c>
      <c r="AA547" s="1" t="n">
        <f aca="false">G547-Z547</f>
        <v>0</v>
      </c>
      <c r="AB547" s="1" t="n">
        <f aca="false">G546-O547</f>
        <v>0</v>
      </c>
      <c r="AC547" s="18" t="n">
        <f aca="false">H557+H562+H567</f>
        <v>0</v>
      </c>
      <c r="AD547" s="1" t="n">
        <f aca="false">H547-AC547</f>
        <v>0</v>
      </c>
      <c r="AE547" s="1" t="n">
        <f aca="false">H546-P547</f>
        <v>0</v>
      </c>
      <c r="AF547" s="18" t="n">
        <f aca="false">I557+I562+I567</f>
        <v>0</v>
      </c>
      <c r="AG547" s="1" t="n">
        <f aca="false">I547-AF547</f>
        <v>0</v>
      </c>
      <c r="AH547" s="1" t="n">
        <f aca="false">I546-Q547</f>
        <v>0</v>
      </c>
      <c r="AI547" s="18" t="n">
        <f aca="false">J557+J562+J567</f>
        <v>0</v>
      </c>
      <c r="AJ547" s="1" t="n">
        <f aca="false">J547-AI547</f>
        <v>0</v>
      </c>
      <c r="AK547" s="1" t="n">
        <f aca="false">J546-R547</f>
        <v>0</v>
      </c>
      <c r="AL547" s="18" t="n">
        <f aca="false">K557+K562+K567</f>
        <v>0</v>
      </c>
      <c r="AM547" s="1" t="n">
        <f aca="false">K547-AL547</f>
        <v>0</v>
      </c>
      <c r="AN547" s="1" t="n">
        <f aca="false">K546-S547</f>
        <v>0</v>
      </c>
    </row>
    <row r="548" customFormat="false" ht="25.5" hidden="false" customHeight="false" outlineLevel="0" collapsed="false">
      <c r="A548" s="21"/>
      <c r="B548" s="16"/>
      <c r="C548" s="17"/>
      <c r="D548" s="14" t="s">
        <v>29</v>
      </c>
      <c r="E548" s="15" t="n">
        <v>740</v>
      </c>
      <c r="F548" s="15" t="n">
        <v>740</v>
      </c>
      <c r="G548" s="15" t="n">
        <v>740</v>
      </c>
      <c r="H548" s="15" t="n">
        <v>0</v>
      </c>
      <c r="I548" s="15" t="n">
        <v>0</v>
      </c>
      <c r="J548" s="15" t="n">
        <v>0</v>
      </c>
      <c r="K548" s="15" t="n">
        <f aca="false">E548+F548+G548+H548+I548+J548</f>
        <v>2220</v>
      </c>
      <c r="T548" s="18" t="n">
        <f aca="false">E558+E563+E568</f>
        <v>740</v>
      </c>
      <c r="U548" s="1" t="n">
        <f aca="false">E548-T548</f>
        <v>0</v>
      </c>
      <c r="W548" s="18" t="n">
        <f aca="false">F558+F563+F568</f>
        <v>740</v>
      </c>
      <c r="X548" s="1" t="n">
        <f aca="false">F548-W548</f>
        <v>0</v>
      </c>
      <c r="Z548" s="18" t="n">
        <f aca="false">G558+G563+G568</f>
        <v>740</v>
      </c>
      <c r="AA548" s="1" t="n">
        <f aca="false">G548-Z548</f>
        <v>0</v>
      </c>
      <c r="AC548" s="18" t="n">
        <f aca="false">H558+H563+H568</f>
        <v>0</v>
      </c>
      <c r="AD548" s="1" t="n">
        <f aca="false">H548-AC548</f>
        <v>0</v>
      </c>
      <c r="AF548" s="18" t="n">
        <f aca="false">I558+I563+I568</f>
        <v>0</v>
      </c>
      <c r="AG548" s="1" t="n">
        <f aca="false">I548-AF548</f>
        <v>0</v>
      </c>
      <c r="AI548" s="18" t="n">
        <f aca="false">J558+J563+J568</f>
        <v>0</v>
      </c>
      <c r="AJ548" s="1" t="n">
        <f aca="false">J548-AI548</f>
        <v>0</v>
      </c>
      <c r="AL548" s="18" t="n">
        <f aca="false">K558+K563+K568</f>
        <v>2220</v>
      </c>
      <c r="AM548" s="1" t="n">
        <f aca="false">K548-AL548</f>
        <v>0</v>
      </c>
    </row>
    <row r="549" customFormat="false" ht="25.5" hidden="false" customHeight="false" outlineLevel="0" collapsed="false">
      <c r="A549" s="21"/>
      <c r="B549" s="16"/>
      <c r="C549" s="17"/>
      <c r="D549" s="14" t="s">
        <v>30</v>
      </c>
      <c r="E549" s="15" t="n">
        <v>10</v>
      </c>
      <c r="F549" s="15" t="n">
        <v>10</v>
      </c>
      <c r="G549" s="15" t="n">
        <v>10</v>
      </c>
      <c r="H549" s="15" t="n">
        <v>0</v>
      </c>
      <c r="I549" s="15" t="n">
        <v>0</v>
      </c>
      <c r="J549" s="15" t="n">
        <v>0</v>
      </c>
      <c r="K549" s="15" t="n">
        <f aca="false">E549+F549+G549+H549+I549+J549</f>
        <v>30</v>
      </c>
      <c r="T549" s="18" t="n">
        <f aca="false">E559+E564+E569</f>
        <v>10</v>
      </c>
      <c r="U549" s="1" t="n">
        <f aca="false">E549-T549</f>
        <v>0</v>
      </c>
      <c r="W549" s="18" t="n">
        <f aca="false">F559+F564+F569</f>
        <v>10</v>
      </c>
      <c r="X549" s="1" t="n">
        <f aca="false">F549-W549</f>
        <v>0</v>
      </c>
      <c r="Z549" s="18" t="n">
        <f aca="false">G559+G564+G569</f>
        <v>10</v>
      </c>
      <c r="AA549" s="1" t="n">
        <f aca="false">G549-Z549</f>
        <v>0</v>
      </c>
      <c r="AC549" s="18" t="n">
        <f aca="false">H559+H564+H569</f>
        <v>0</v>
      </c>
      <c r="AD549" s="1" t="n">
        <f aca="false">H549-AC549</f>
        <v>0</v>
      </c>
      <c r="AF549" s="18" t="n">
        <f aca="false">I559+I564+I569</f>
        <v>0</v>
      </c>
      <c r="AG549" s="1" t="n">
        <f aca="false">I549-AF549</f>
        <v>0</v>
      </c>
      <c r="AI549" s="18" t="n">
        <f aca="false">J559+J564+J569</f>
        <v>0</v>
      </c>
      <c r="AJ549" s="1" t="n">
        <f aca="false">J549-AI549</f>
        <v>0</v>
      </c>
      <c r="AL549" s="18" t="n">
        <f aca="false">K559+K564+K569</f>
        <v>30</v>
      </c>
      <c r="AM549" s="1" t="n">
        <f aca="false">K549-AL549</f>
        <v>0</v>
      </c>
    </row>
    <row r="550" customFormat="false" ht="12.75" hidden="false" customHeight="false" outlineLevel="0" collapsed="false">
      <c r="A550" s="21"/>
      <c r="B550" s="16"/>
      <c r="C550" s="17"/>
      <c r="D550" s="14" t="s">
        <v>31</v>
      </c>
      <c r="E550" s="15" t="n">
        <v>0</v>
      </c>
      <c r="F550" s="15" t="n">
        <v>0</v>
      </c>
      <c r="G550" s="15" t="n">
        <v>0</v>
      </c>
      <c r="H550" s="15" t="n">
        <v>0</v>
      </c>
      <c r="I550" s="15" t="n">
        <v>0</v>
      </c>
      <c r="J550" s="15" t="n">
        <v>0</v>
      </c>
      <c r="K550" s="15" t="n">
        <f aca="false">E550+F550+G550+H550+I550+J550</f>
        <v>0</v>
      </c>
      <c r="W550" s="5"/>
      <c r="Z550" s="5"/>
      <c r="AC550" s="5"/>
      <c r="AF550" s="5"/>
      <c r="AI550" s="5"/>
      <c r="AL550" s="5"/>
    </row>
    <row r="551" customFormat="false" ht="89.25" hidden="false" customHeight="false" outlineLevel="0" collapsed="false">
      <c r="A551" s="21"/>
      <c r="B551" s="16"/>
      <c r="C551" s="13" t="s">
        <v>32</v>
      </c>
      <c r="D551" s="14" t="s">
        <v>14</v>
      </c>
      <c r="E551" s="15" t="n">
        <v>750</v>
      </c>
      <c r="F551" s="15" t="n">
        <v>750</v>
      </c>
      <c r="G551" s="15" t="n">
        <v>750</v>
      </c>
      <c r="H551" s="15" t="n">
        <v>0</v>
      </c>
      <c r="I551" s="15" t="n">
        <v>0</v>
      </c>
      <c r="J551" s="15" t="n">
        <v>0</v>
      </c>
      <c r="K551" s="15" t="n">
        <f aca="false">E551+F551+G551+H551+I551+J551</f>
        <v>2250</v>
      </c>
      <c r="W551" s="5"/>
      <c r="Z551" s="5"/>
      <c r="AC551" s="5"/>
      <c r="AF551" s="5"/>
      <c r="AI551" s="5"/>
      <c r="AL551" s="5"/>
    </row>
    <row r="552" customFormat="false" ht="25.5" hidden="false" customHeight="false" outlineLevel="0" collapsed="false">
      <c r="A552" s="21"/>
      <c r="B552" s="16"/>
      <c r="C552" s="17"/>
      <c r="D552" s="14" t="s">
        <v>28</v>
      </c>
      <c r="E552" s="15" t="n">
        <v>0</v>
      </c>
      <c r="F552" s="15" t="n">
        <v>0</v>
      </c>
      <c r="G552" s="15" t="n">
        <v>0</v>
      </c>
      <c r="H552" s="15" t="n">
        <v>0</v>
      </c>
      <c r="I552" s="15" t="n">
        <v>0</v>
      </c>
      <c r="J552" s="15" t="n">
        <v>0</v>
      </c>
      <c r="K552" s="15" t="n">
        <f aca="false">E552+F552+G552+H552+I552+J552</f>
        <v>0</v>
      </c>
      <c r="W552" s="5"/>
      <c r="Z552" s="5"/>
      <c r="AC552" s="5"/>
      <c r="AF552" s="5"/>
      <c r="AI552" s="5"/>
      <c r="AL552" s="5"/>
    </row>
    <row r="553" customFormat="false" ht="25.5" hidden="false" customHeight="false" outlineLevel="0" collapsed="false">
      <c r="A553" s="21"/>
      <c r="B553" s="16"/>
      <c r="C553" s="17"/>
      <c r="D553" s="14" t="s">
        <v>29</v>
      </c>
      <c r="E553" s="15" t="n">
        <v>740</v>
      </c>
      <c r="F553" s="15" t="n">
        <v>740</v>
      </c>
      <c r="G553" s="15" t="n">
        <v>740</v>
      </c>
      <c r="H553" s="15" t="n">
        <v>0</v>
      </c>
      <c r="I553" s="15" t="n">
        <v>0</v>
      </c>
      <c r="J553" s="15" t="n">
        <v>0</v>
      </c>
      <c r="K553" s="15" t="n">
        <f aca="false">E553+F553+G553+H553+I553+J553</f>
        <v>2220</v>
      </c>
      <c r="W553" s="5"/>
      <c r="Z553" s="5"/>
      <c r="AC553" s="5"/>
      <c r="AF553" s="5"/>
      <c r="AI553" s="5"/>
      <c r="AL553" s="5"/>
    </row>
    <row r="554" customFormat="false" ht="25.5" hidden="false" customHeight="false" outlineLevel="0" collapsed="false">
      <c r="A554" s="21"/>
      <c r="B554" s="16"/>
      <c r="C554" s="17"/>
      <c r="D554" s="14" t="s">
        <v>30</v>
      </c>
      <c r="E554" s="15" t="n">
        <v>10</v>
      </c>
      <c r="F554" s="15" t="n">
        <v>10</v>
      </c>
      <c r="G554" s="15" t="n">
        <v>10</v>
      </c>
      <c r="H554" s="15" t="n">
        <v>0</v>
      </c>
      <c r="I554" s="15" t="n">
        <v>0</v>
      </c>
      <c r="J554" s="15" t="n">
        <v>0</v>
      </c>
      <c r="K554" s="15" t="n">
        <f aca="false">E554+F554+G554+H554+I554+J554</f>
        <v>30</v>
      </c>
      <c r="W554" s="5"/>
      <c r="Z554" s="5"/>
      <c r="AC554" s="5"/>
      <c r="AF554" s="5"/>
      <c r="AI554" s="5"/>
      <c r="AL554" s="5"/>
    </row>
    <row r="555" customFormat="false" ht="12.75" hidden="false" customHeight="false" outlineLevel="0" collapsed="false">
      <c r="A555" s="21"/>
      <c r="B555" s="16"/>
      <c r="C555" s="17"/>
      <c r="D555" s="14" t="s">
        <v>31</v>
      </c>
      <c r="E555" s="15" t="n">
        <v>0</v>
      </c>
      <c r="F555" s="15" t="n">
        <v>0</v>
      </c>
      <c r="G555" s="15" t="n">
        <v>0</v>
      </c>
      <c r="H555" s="15" t="n">
        <v>0</v>
      </c>
      <c r="I555" s="15" t="n">
        <v>0</v>
      </c>
      <c r="J555" s="15" t="n">
        <v>0</v>
      </c>
      <c r="K555" s="15" t="n">
        <f aca="false">E555+F555+G555+H555+I555+J555</f>
        <v>0</v>
      </c>
      <c r="W555" s="5"/>
      <c r="Z555" s="5"/>
      <c r="AC555" s="5"/>
      <c r="AF555" s="5"/>
      <c r="AI555" s="5"/>
      <c r="AL555" s="5"/>
    </row>
    <row r="556" customFormat="false" ht="89.25" hidden="false" customHeight="false" outlineLevel="0" collapsed="false">
      <c r="A556" s="11" t="s">
        <v>216</v>
      </c>
      <c r="B556" s="12" t="s">
        <v>217</v>
      </c>
      <c r="C556" s="13" t="s">
        <v>32</v>
      </c>
      <c r="D556" s="14" t="s">
        <v>14</v>
      </c>
      <c r="E556" s="15" t="n">
        <v>90</v>
      </c>
      <c r="F556" s="15" t="n">
        <v>90</v>
      </c>
      <c r="G556" s="15" t="n">
        <v>90</v>
      </c>
      <c r="H556" s="15" t="n">
        <v>0</v>
      </c>
      <c r="I556" s="15" t="n">
        <v>0</v>
      </c>
      <c r="J556" s="15" t="n">
        <v>0</v>
      </c>
      <c r="K556" s="15" t="n">
        <f aca="false">E556+F556+G556+H556+I556+J556</f>
        <v>270</v>
      </c>
      <c r="M556" s="4" t="n">
        <f aca="false">M557-E556</f>
        <v>0</v>
      </c>
      <c r="N556" s="4" t="n">
        <f aca="false">N557-F556</f>
        <v>0</v>
      </c>
      <c r="O556" s="4" t="n">
        <f aca="false">O557-G556</f>
        <v>0</v>
      </c>
      <c r="P556" s="4" t="n">
        <f aca="false">P557-H556</f>
        <v>0</v>
      </c>
      <c r="Q556" s="4" t="n">
        <f aca="false">Q557-I556</f>
        <v>0</v>
      </c>
      <c r="R556" s="4" t="n">
        <f aca="false">R557-J556</f>
        <v>0</v>
      </c>
      <c r="S556" s="4" t="n">
        <f aca="false">S557-K556</f>
        <v>0</v>
      </c>
      <c r="W556" s="5"/>
      <c r="Z556" s="5"/>
      <c r="AC556" s="5"/>
      <c r="AF556" s="5"/>
      <c r="AI556" s="5"/>
      <c r="AL556" s="5"/>
    </row>
    <row r="557" customFormat="false" ht="25.5" hidden="false" customHeight="false" outlineLevel="0" collapsed="false">
      <c r="A557" s="21"/>
      <c r="B557" s="16"/>
      <c r="C557" s="17"/>
      <c r="D557" s="14" t="s">
        <v>28</v>
      </c>
      <c r="E557" s="15" t="n">
        <v>0</v>
      </c>
      <c r="F557" s="15" t="n">
        <v>0</v>
      </c>
      <c r="G557" s="15" t="n">
        <v>0</v>
      </c>
      <c r="H557" s="15" t="n">
        <v>0</v>
      </c>
      <c r="I557" s="15" t="n">
        <v>0</v>
      </c>
      <c r="J557" s="15" t="n">
        <v>0</v>
      </c>
      <c r="K557" s="15" t="n">
        <f aca="false">E557+F557+G557+H557+I557+J557</f>
        <v>0</v>
      </c>
      <c r="M557" s="4" t="n">
        <f aca="false">E557+E558+E559+E560</f>
        <v>90</v>
      </c>
      <c r="N557" s="4" t="n">
        <f aca="false">F557+F558+F559+F560</f>
        <v>90</v>
      </c>
      <c r="O557" s="4" t="n">
        <f aca="false">G557+G558+G559+G560</f>
        <v>90</v>
      </c>
      <c r="P557" s="4" t="n">
        <f aca="false">H557+H558+H559+H560</f>
        <v>0</v>
      </c>
      <c r="Q557" s="4" t="n">
        <f aca="false">I557+I558+I559+I560</f>
        <v>0</v>
      </c>
      <c r="R557" s="4" t="n">
        <f aca="false">J557+J558+J559+J560</f>
        <v>0</v>
      </c>
      <c r="S557" s="4" t="n">
        <f aca="false">K557+K558+K559+K560</f>
        <v>270</v>
      </c>
      <c r="V557" s="1" t="n">
        <f aca="false">E556-M557</f>
        <v>0</v>
      </c>
      <c r="W557" s="5"/>
      <c r="Y557" s="1" t="n">
        <f aca="false">F556-N557</f>
        <v>0</v>
      </c>
      <c r="Z557" s="5"/>
      <c r="AB557" s="1" t="n">
        <f aca="false">G556-O557</f>
        <v>0</v>
      </c>
      <c r="AC557" s="5"/>
      <c r="AE557" s="1" t="n">
        <f aca="false">H556-P557</f>
        <v>0</v>
      </c>
      <c r="AF557" s="5"/>
      <c r="AH557" s="1" t="n">
        <f aca="false">I556-Q557</f>
        <v>0</v>
      </c>
      <c r="AI557" s="5"/>
      <c r="AK557" s="1" t="n">
        <f aca="false">J556-R557</f>
        <v>0</v>
      </c>
      <c r="AL557" s="5"/>
      <c r="AN557" s="1" t="n">
        <f aca="false">K556-S557</f>
        <v>0</v>
      </c>
    </row>
    <row r="558" customFormat="false" ht="25.5" hidden="false" customHeight="false" outlineLevel="0" collapsed="false">
      <c r="A558" s="21"/>
      <c r="B558" s="16"/>
      <c r="C558" s="17"/>
      <c r="D558" s="14" t="s">
        <v>29</v>
      </c>
      <c r="E558" s="15" t="n">
        <v>90</v>
      </c>
      <c r="F558" s="15" t="n">
        <v>90</v>
      </c>
      <c r="G558" s="15" t="n">
        <v>90</v>
      </c>
      <c r="H558" s="15" t="n">
        <v>0</v>
      </c>
      <c r="I558" s="15" t="n">
        <v>0</v>
      </c>
      <c r="J558" s="15" t="n">
        <v>0</v>
      </c>
      <c r="K558" s="15" t="n">
        <f aca="false">E558+F558+G558+H558+I558+J558</f>
        <v>270</v>
      </c>
      <c r="W558" s="5"/>
      <c r="Z558" s="5"/>
      <c r="AC558" s="5"/>
      <c r="AF558" s="5"/>
      <c r="AI558" s="5"/>
      <c r="AL558" s="5"/>
    </row>
    <row r="559" customFormat="false" ht="25.5" hidden="false" customHeight="false" outlineLevel="0" collapsed="false">
      <c r="A559" s="21"/>
      <c r="B559" s="16"/>
      <c r="C559" s="17"/>
      <c r="D559" s="14" t="s">
        <v>30</v>
      </c>
      <c r="E559" s="15" t="n">
        <v>0</v>
      </c>
      <c r="F559" s="15" t="n">
        <v>0</v>
      </c>
      <c r="G559" s="15" t="n">
        <v>0</v>
      </c>
      <c r="H559" s="15" t="n">
        <v>0</v>
      </c>
      <c r="I559" s="15" t="n">
        <v>0</v>
      </c>
      <c r="J559" s="15" t="n">
        <v>0</v>
      </c>
      <c r="K559" s="15" t="n">
        <f aca="false">E559+F559+G559+H559+I559+J559</f>
        <v>0</v>
      </c>
      <c r="W559" s="5"/>
      <c r="Z559" s="5"/>
      <c r="AC559" s="5"/>
      <c r="AF559" s="5"/>
      <c r="AI559" s="5"/>
      <c r="AL559" s="5"/>
    </row>
    <row r="560" customFormat="false" ht="12.75" hidden="false" customHeight="false" outlineLevel="0" collapsed="false">
      <c r="A560" s="21"/>
      <c r="B560" s="16"/>
      <c r="C560" s="17"/>
      <c r="D560" s="14" t="s">
        <v>31</v>
      </c>
      <c r="E560" s="15" t="n">
        <v>0</v>
      </c>
      <c r="F560" s="15" t="n">
        <v>0</v>
      </c>
      <c r="G560" s="15" t="n">
        <v>0</v>
      </c>
      <c r="H560" s="15" t="n">
        <v>0</v>
      </c>
      <c r="I560" s="15" t="n">
        <v>0</v>
      </c>
      <c r="J560" s="15" t="n">
        <v>0</v>
      </c>
      <c r="K560" s="15" t="n">
        <f aca="false">E560+F560+G560+H560+I560+J560</f>
        <v>0</v>
      </c>
      <c r="W560" s="5"/>
      <c r="Z560" s="5"/>
      <c r="AC560" s="5"/>
      <c r="AF560" s="5"/>
      <c r="AI560" s="5"/>
      <c r="AL560" s="5"/>
    </row>
    <row r="561" customFormat="false" ht="89.25" hidden="false" customHeight="false" outlineLevel="0" collapsed="false">
      <c r="A561" s="11" t="s">
        <v>218</v>
      </c>
      <c r="B561" s="12" t="s">
        <v>219</v>
      </c>
      <c r="C561" s="13" t="s">
        <v>32</v>
      </c>
      <c r="D561" s="14" t="s">
        <v>14</v>
      </c>
      <c r="E561" s="15" t="n">
        <v>130</v>
      </c>
      <c r="F561" s="15" t="n">
        <v>130</v>
      </c>
      <c r="G561" s="15" t="n">
        <v>130</v>
      </c>
      <c r="H561" s="15" t="n">
        <v>0</v>
      </c>
      <c r="I561" s="15" t="n">
        <v>0</v>
      </c>
      <c r="J561" s="15" t="n">
        <v>0</v>
      </c>
      <c r="K561" s="15" t="n">
        <f aca="false">E561+F561+G561+H561+I561+J561</f>
        <v>390</v>
      </c>
      <c r="M561" s="4" t="n">
        <f aca="false">M562-E561</f>
        <v>0</v>
      </c>
      <c r="N561" s="4" t="n">
        <f aca="false">N562-F561</f>
        <v>0</v>
      </c>
      <c r="O561" s="4" t="n">
        <f aca="false">O562-G561</f>
        <v>0</v>
      </c>
      <c r="P561" s="4" t="n">
        <f aca="false">P562-H561</f>
        <v>0</v>
      </c>
      <c r="Q561" s="4" t="n">
        <f aca="false">Q562-I561</f>
        <v>0</v>
      </c>
      <c r="R561" s="4" t="n">
        <f aca="false">R562-J561</f>
        <v>0</v>
      </c>
      <c r="S561" s="4" t="n">
        <f aca="false">S562-K561</f>
        <v>0</v>
      </c>
      <c r="W561" s="5"/>
      <c r="Z561" s="5"/>
      <c r="AC561" s="5"/>
      <c r="AF561" s="5"/>
      <c r="AI561" s="5"/>
      <c r="AL561" s="5"/>
    </row>
    <row r="562" customFormat="false" ht="25.5" hidden="false" customHeight="false" outlineLevel="0" collapsed="false">
      <c r="A562" s="21"/>
      <c r="B562" s="16"/>
      <c r="C562" s="17"/>
      <c r="D562" s="14" t="s">
        <v>28</v>
      </c>
      <c r="E562" s="15" t="n">
        <v>0</v>
      </c>
      <c r="F562" s="15" t="n">
        <v>0</v>
      </c>
      <c r="G562" s="15" t="n">
        <v>0</v>
      </c>
      <c r="H562" s="15" t="n">
        <v>0</v>
      </c>
      <c r="I562" s="15" t="n">
        <v>0</v>
      </c>
      <c r="J562" s="15" t="n">
        <v>0</v>
      </c>
      <c r="K562" s="15" t="n">
        <f aca="false">E562+F562+G562+H562+I562+J562</f>
        <v>0</v>
      </c>
      <c r="M562" s="4" t="n">
        <f aca="false">E562+E563+E564+E565</f>
        <v>130</v>
      </c>
      <c r="N562" s="4" t="n">
        <f aca="false">F562+F563+F564+F565</f>
        <v>130</v>
      </c>
      <c r="O562" s="4" t="n">
        <f aca="false">G562+G563+G564+G565</f>
        <v>130</v>
      </c>
      <c r="P562" s="4" t="n">
        <f aca="false">H562+H563+H564+H565</f>
        <v>0</v>
      </c>
      <c r="Q562" s="4" t="n">
        <f aca="false">I562+I563+I564+I565</f>
        <v>0</v>
      </c>
      <c r="R562" s="4" t="n">
        <f aca="false">J562+J563+J564+J565</f>
        <v>0</v>
      </c>
      <c r="S562" s="4" t="n">
        <f aca="false">K562+K563+K564+K565</f>
        <v>390</v>
      </c>
      <c r="V562" s="1" t="n">
        <f aca="false">E561-M562</f>
        <v>0</v>
      </c>
      <c r="W562" s="5"/>
      <c r="Y562" s="1" t="n">
        <f aca="false">F561-N562</f>
        <v>0</v>
      </c>
      <c r="Z562" s="5"/>
      <c r="AB562" s="1" t="n">
        <f aca="false">G561-O562</f>
        <v>0</v>
      </c>
      <c r="AC562" s="5"/>
      <c r="AE562" s="1" t="n">
        <f aca="false">H561-P562</f>
        <v>0</v>
      </c>
      <c r="AF562" s="5"/>
      <c r="AH562" s="1" t="n">
        <f aca="false">I561-Q562</f>
        <v>0</v>
      </c>
      <c r="AI562" s="5"/>
      <c r="AK562" s="1" t="n">
        <f aca="false">J561-R562</f>
        <v>0</v>
      </c>
      <c r="AL562" s="5"/>
      <c r="AN562" s="1" t="n">
        <f aca="false">K561-S562</f>
        <v>0</v>
      </c>
    </row>
    <row r="563" customFormat="false" ht="25.5" hidden="false" customHeight="false" outlineLevel="0" collapsed="false">
      <c r="A563" s="21"/>
      <c r="B563" s="16"/>
      <c r="C563" s="17"/>
      <c r="D563" s="14" t="s">
        <v>29</v>
      </c>
      <c r="E563" s="15" t="n">
        <v>130</v>
      </c>
      <c r="F563" s="15" t="n">
        <v>130</v>
      </c>
      <c r="G563" s="15" t="n">
        <v>130</v>
      </c>
      <c r="H563" s="15" t="n">
        <v>0</v>
      </c>
      <c r="I563" s="15" t="n">
        <v>0</v>
      </c>
      <c r="J563" s="15" t="n">
        <v>0</v>
      </c>
      <c r="K563" s="15" t="n">
        <f aca="false">E563+F563+G563+H563+I563+J563</f>
        <v>390</v>
      </c>
      <c r="W563" s="5"/>
      <c r="Z563" s="5"/>
      <c r="AC563" s="5"/>
      <c r="AF563" s="5"/>
      <c r="AI563" s="5"/>
      <c r="AL563" s="5"/>
    </row>
    <row r="564" customFormat="false" ht="25.5" hidden="false" customHeight="false" outlineLevel="0" collapsed="false">
      <c r="A564" s="21"/>
      <c r="B564" s="16"/>
      <c r="C564" s="17"/>
      <c r="D564" s="14" t="s">
        <v>30</v>
      </c>
      <c r="E564" s="15" t="n">
        <v>0</v>
      </c>
      <c r="F564" s="15" t="n">
        <v>0</v>
      </c>
      <c r="G564" s="15" t="n">
        <v>0</v>
      </c>
      <c r="H564" s="15" t="n">
        <v>0</v>
      </c>
      <c r="I564" s="15" t="n">
        <v>0</v>
      </c>
      <c r="J564" s="15" t="n">
        <v>0</v>
      </c>
      <c r="K564" s="15" t="n">
        <f aca="false">E564+F564+G564+H564+I564+J564</f>
        <v>0</v>
      </c>
      <c r="W564" s="5"/>
      <c r="Z564" s="5"/>
      <c r="AC564" s="5"/>
      <c r="AF564" s="5"/>
      <c r="AI564" s="5"/>
      <c r="AL564" s="5"/>
    </row>
    <row r="565" customFormat="false" ht="12.75" hidden="false" customHeight="false" outlineLevel="0" collapsed="false">
      <c r="A565" s="21"/>
      <c r="B565" s="16"/>
      <c r="C565" s="17"/>
      <c r="D565" s="14" t="s">
        <v>31</v>
      </c>
      <c r="E565" s="15" t="n">
        <v>0</v>
      </c>
      <c r="F565" s="15" t="n">
        <v>0</v>
      </c>
      <c r="G565" s="15" t="n">
        <v>0</v>
      </c>
      <c r="H565" s="15" t="n">
        <v>0</v>
      </c>
      <c r="I565" s="15" t="n">
        <v>0</v>
      </c>
      <c r="J565" s="15" t="n">
        <v>0</v>
      </c>
      <c r="K565" s="15" t="n">
        <f aca="false">E565+F565+G565+H565+I565+J565</f>
        <v>0</v>
      </c>
      <c r="W565" s="5"/>
      <c r="Z565" s="5"/>
      <c r="AC565" s="5"/>
      <c r="AF565" s="5"/>
      <c r="AI565" s="5"/>
      <c r="AL565" s="5"/>
    </row>
    <row r="566" customFormat="false" ht="89.25" hidden="false" customHeight="false" outlineLevel="0" collapsed="false">
      <c r="A566" s="11" t="s">
        <v>220</v>
      </c>
      <c r="B566" s="12" t="s">
        <v>221</v>
      </c>
      <c r="C566" s="13" t="s">
        <v>32</v>
      </c>
      <c r="D566" s="14" t="s">
        <v>14</v>
      </c>
      <c r="E566" s="15" t="n">
        <v>530</v>
      </c>
      <c r="F566" s="15" t="n">
        <v>530</v>
      </c>
      <c r="G566" s="15" t="n">
        <v>530</v>
      </c>
      <c r="H566" s="15" t="n">
        <v>0</v>
      </c>
      <c r="I566" s="15" t="n">
        <v>0</v>
      </c>
      <c r="J566" s="15" t="n">
        <v>0</v>
      </c>
      <c r="K566" s="15" t="n">
        <f aca="false">E566+F566+G566+H566+I566+J566</f>
        <v>1590</v>
      </c>
      <c r="M566" s="4" t="n">
        <f aca="false">M567-E566</f>
        <v>0</v>
      </c>
      <c r="N566" s="4" t="n">
        <f aca="false">N567-F566</f>
        <v>0</v>
      </c>
      <c r="O566" s="4" t="n">
        <f aca="false">O567-G566</f>
        <v>0</v>
      </c>
      <c r="P566" s="4" t="n">
        <f aca="false">P567-H566</f>
        <v>0</v>
      </c>
      <c r="Q566" s="4" t="n">
        <f aca="false">Q567-I566</f>
        <v>0</v>
      </c>
      <c r="R566" s="4" t="n">
        <f aca="false">R567-J566</f>
        <v>0</v>
      </c>
      <c r="S566" s="4" t="n">
        <f aca="false">S567-K566</f>
        <v>0</v>
      </c>
      <c r="W566" s="5"/>
      <c r="Z566" s="5"/>
      <c r="AC566" s="5"/>
      <c r="AF566" s="5"/>
      <c r="AI566" s="5"/>
      <c r="AL566" s="5"/>
    </row>
    <row r="567" customFormat="false" ht="25.5" hidden="false" customHeight="false" outlineLevel="0" collapsed="false">
      <c r="A567" s="21"/>
      <c r="B567" s="16"/>
      <c r="C567" s="17"/>
      <c r="D567" s="14" t="s">
        <v>28</v>
      </c>
      <c r="E567" s="15" t="n">
        <v>0</v>
      </c>
      <c r="F567" s="15" t="n">
        <v>0</v>
      </c>
      <c r="G567" s="15" t="n">
        <v>0</v>
      </c>
      <c r="H567" s="15" t="n">
        <v>0</v>
      </c>
      <c r="I567" s="15" t="n">
        <v>0</v>
      </c>
      <c r="J567" s="15" t="n">
        <v>0</v>
      </c>
      <c r="K567" s="15" t="n">
        <f aca="false">E567+F567+G567+H567+I567+J567</f>
        <v>0</v>
      </c>
      <c r="M567" s="4" t="n">
        <f aca="false">E567+E568+E569+E570</f>
        <v>530</v>
      </c>
      <c r="N567" s="4" t="n">
        <f aca="false">F567+F568+F569+F570</f>
        <v>530</v>
      </c>
      <c r="O567" s="4" t="n">
        <f aca="false">G567+G568+G569+G570</f>
        <v>530</v>
      </c>
      <c r="P567" s="4" t="n">
        <f aca="false">H567+H568+H569+H570</f>
        <v>0</v>
      </c>
      <c r="Q567" s="4" t="n">
        <f aca="false">I567+I568+I569+I570</f>
        <v>0</v>
      </c>
      <c r="R567" s="4" t="n">
        <f aca="false">J567+J568+J569+J570</f>
        <v>0</v>
      </c>
      <c r="S567" s="4" t="n">
        <f aca="false">K567+K568+K569+K570</f>
        <v>1590</v>
      </c>
      <c r="V567" s="1" t="n">
        <f aca="false">E566-M567</f>
        <v>0</v>
      </c>
      <c r="W567" s="5"/>
      <c r="Y567" s="1" t="n">
        <f aca="false">F566-N567</f>
        <v>0</v>
      </c>
      <c r="Z567" s="5"/>
      <c r="AB567" s="1" t="n">
        <f aca="false">G566-O567</f>
        <v>0</v>
      </c>
      <c r="AC567" s="5"/>
      <c r="AE567" s="1" t="n">
        <f aca="false">H566-P567</f>
        <v>0</v>
      </c>
      <c r="AF567" s="5"/>
      <c r="AH567" s="1" t="n">
        <f aca="false">I566-Q567</f>
        <v>0</v>
      </c>
      <c r="AI567" s="5"/>
      <c r="AK567" s="1" t="n">
        <f aca="false">J566-R567</f>
        <v>0</v>
      </c>
      <c r="AL567" s="5"/>
      <c r="AN567" s="1" t="n">
        <f aca="false">K566-S567</f>
        <v>0</v>
      </c>
    </row>
    <row r="568" customFormat="false" ht="25.5" hidden="false" customHeight="false" outlineLevel="0" collapsed="false">
      <c r="A568" s="21"/>
      <c r="B568" s="16"/>
      <c r="C568" s="17"/>
      <c r="D568" s="14" t="s">
        <v>29</v>
      </c>
      <c r="E568" s="15" t="n">
        <v>520</v>
      </c>
      <c r="F568" s="15" t="n">
        <v>520</v>
      </c>
      <c r="G568" s="15" t="n">
        <v>520</v>
      </c>
      <c r="H568" s="15" t="n">
        <v>0</v>
      </c>
      <c r="I568" s="15" t="n">
        <v>0</v>
      </c>
      <c r="J568" s="15" t="n">
        <v>0</v>
      </c>
      <c r="K568" s="15" t="n">
        <f aca="false">E568+F568+G568+H568+I568+J568</f>
        <v>1560</v>
      </c>
      <c r="W568" s="5"/>
      <c r="Z568" s="5"/>
      <c r="AC568" s="5"/>
      <c r="AF568" s="5"/>
      <c r="AI568" s="5"/>
      <c r="AL568" s="5"/>
    </row>
    <row r="569" customFormat="false" ht="25.5" hidden="false" customHeight="false" outlineLevel="0" collapsed="false">
      <c r="A569" s="21"/>
      <c r="B569" s="16"/>
      <c r="C569" s="17"/>
      <c r="D569" s="14" t="s">
        <v>30</v>
      </c>
      <c r="E569" s="15" t="n">
        <v>10</v>
      </c>
      <c r="F569" s="15" t="n">
        <v>10</v>
      </c>
      <c r="G569" s="15" t="n">
        <v>10</v>
      </c>
      <c r="H569" s="15" t="n">
        <v>0</v>
      </c>
      <c r="I569" s="15" t="n">
        <v>0</v>
      </c>
      <c r="J569" s="15" t="n">
        <v>0</v>
      </c>
      <c r="K569" s="15" t="n">
        <f aca="false">E569+F569+G569+H569+I569+J569</f>
        <v>30</v>
      </c>
      <c r="W569" s="5"/>
      <c r="Z569" s="5"/>
      <c r="AC569" s="5"/>
      <c r="AF569" s="5"/>
      <c r="AI569" s="5"/>
      <c r="AL569" s="5"/>
    </row>
    <row r="570" customFormat="false" ht="12.75" hidden="false" customHeight="false" outlineLevel="0" collapsed="false">
      <c r="A570" s="21"/>
      <c r="B570" s="16"/>
      <c r="C570" s="17"/>
      <c r="D570" s="14" t="s">
        <v>31</v>
      </c>
      <c r="E570" s="15" t="n">
        <v>0</v>
      </c>
      <c r="F570" s="15" t="n">
        <v>0</v>
      </c>
      <c r="G570" s="15" t="n">
        <v>0</v>
      </c>
      <c r="H570" s="15" t="n">
        <v>0</v>
      </c>
      <c r="I570" s="15" t="n">
        <v>0</v>
      </c>
      <c r="J570" s="15" t="n">
        <v>0</v>
      </c>
      <c r="K570" s="15" t="n">
        <f aca="false">E570+F570+G570+H570+I570+J570</f>
        <v>0</v>
      </c>
      <c r="W570" s="5"/>
      <c r="Z570" s="5"/>
      <c r="AC570" s="5"/>
      <c r="AF570" s="5"/>
      <c r="AI570" s="5"/>
      <c r="AL570" s="5"/>
    </row>
    <row r="571" customFormat="false" ht="25.5" hidden="false" customHeight="false" outlineLevel="0" collapsed="false">
      <c r="A571" s="11" t="s">
        <v>222</v>
      </c>
      <c r="B571" s="12" t="s">
        <v>223</v>
      </c>
      <c r="C571" s="13" t="s">
        <v>27</v>
      </c>
      <c r="D571" s="14" t="s">
        <v>14</v>
      </c>
      <c r="E571" s="15" t="n">
        <v>8600.8</v>
      </c>
      <c r="F571" s="15" t="n">
        <v>8600.8</v>
      </c>
      <c r="G571" s="15" t="n">
        <v>8600.8</v>
      </c>
      <c r="H571" s="15" t="n">
        <v>9358.8</v>
      </c>
      <c r="I571" s="15" t="n">
        <v>9650</v>
      </c>
      <c r="J571" s="15" t="n">
        <v>9980</v>
      </c>
      <c r="K571" s="15" t="n">
        <f aca="false">E571+F571+G571+H571+I571+J571</f>
        <v>54791.2</v>
      </c>
      <c r="M571" s="4" t="n">
        <f aca="false">M572-E571</f>
        <v>0</v>
      </c>
      <c r="N571" s="4" t="n">
        <f aca="false">N572-F571</f>
        <v>0</v>
      </c>
      <c r="O571" s="4" t="n">
        <f aca="false">O572-G571</f>
        <v>0</v>
      </c>
      <c r="P571" s="4" t="n">
        <f aca="false">P572-H571</f>
        <v>0</v>
      </c>
      <c r="Q571" s="4" t="n">
        <f aca="false">Q572-I571</f>
        <v>0</v>
      </c>
      <c r="R571" s="4" t="n">
        <f aca="false">R572-J571</f>
        <v>0</v>
      </c>
      <c r="S571" s="4" t="n">
        <f aca="false">S572-K571</f>
        <v>0</v>
      </c>
      <c r="T571" s="18" t="n">
        <f aca="false">E581+E586+E591+E596+E601+E606+E611+E616+E621+E626+E631+E636+E641+E646+E651+E656</f>
        <v>8600.8</v>
      </c>
      <c r="U571" s="1" t="n">
        <f aca="false">E571-T571</f>
        <v>0</v>
      </c>
      <c r="W571" s="18" t="n">
        <f aca="false">F581+F586+F591+F596+F601+F606+F611+F616+F621+F626+F631+F636+F641+F646+F651+F656</f>
        <v>8600.8</v>
      </c>
      <c r="X571" s="1" t="n">
        <f aca="false">F571-W571</f>
        <v>0</v>
      </c>
      <c r="Z571" s="18" t="n">
        <f aca="false">G581+G586+G591+G596+G601+G606+G611+G616+G621+G626+G631+G636+G641+G646+G651+G656</f>
        <v>8600.8</v>
      </c>
      <c r="AA571" s="1" t="n">
        <f aca="false">G571-Z571</f>
        <v>0</v>
      </c>
      <c r="AC571" s="18" t="n">
        <f aca="false">H581+H586+H591+H596+H601+H606+H611+H616+H621+H626+H631+H636+H641+H646+H651+H656</f>
        <v>9358.8</v>
      </c>
      <c r="AD571" s="1" t="n">
        <f aca="false">H571-AC571</f>
        <v>0</v>
      </c>
      <c r="AF571" s="18" t="n">
        <f aca="false">I581+I586+I591+I596+I601+I606+I611+I616+I621+I626+I631+I636+I641+I646+I651+I656</f>
        <v>9650</v>
      </c>
      <c r="AG571" s="1" t="n">
        <f aca="false">I571-AF571</f>
        <v>0</v>
      </c>
      <c r="AI571" s="18" t="n">
        <f aca="false">J581+J586+J591+J596+J601+J606+J611+J616+J621+J626+J631+J636+J641+J646+J651+J656</f>
        <v>9980</v>
      </c>
      <c r="AJ571" s="1" t="n">
        <f aca="false">J571-AI571</f>
        <v>0</v>
      </c>
      <c r="AL571" s="18" t="n">
        <f aca="false">K581+K586+K591+K596+K601+K606+K611+K616+K621+K626+K631+K636+K641+K646+K651+K656</f>
        <v>54791.2</v>
      </c>
      <c r="AM571" s="1" t="n">
        <f aca="false">K571-AL571</f>
        <v>0</v>
      </c>
    </row>
    <row r="572" customFormat="false" ht="25.5" hidden="false" customHeight="false" outlineLevel="0" collapsed="false">
      <c r="A572" s="21"/>
      <c r="B572" s="16"/>
      <c r="C572" s="17"/>
      <c r="D572" s="14" t="s">
        <v>28</v>
      </c>
      <c r="E572" s="15" t="n">
        <v>0</v>
      </c>
      <c r="F572" s="15" t="n">
        <v>0</v>
      </c>
      <c r="G572" s="15" t="n">
        <v>0</v>
      </c>
      <c r="H572" s="15" t="n">
        <v>0</v>
      </c>
      <c r="I572" s="15" t="n">
        <v>0</v>
      </c>
      <c r="J572" s="15" t="n">
        <v>0</v>
      </c>
      <c r="K572" s="15" t="n">
        <f aca="false">E572+F572+G572+H572+I572+J572</f>
        <v>0</v>
      </c>
      <c r="M572" s="4" t="n">
        <f aca="false">E572+E573+E574+E575</f>
        <v>8600.8</v>
      </c>
      <c r="N572" s="4" t="n">
        <f aca="false">F572+F573+F574+F575</f>
        <v>8600.8</v>
      </c>
      <c r="O572" s="4" t="n">
        <f aca="false">G572+G573+G574+G575</f>
        <v>8600.8</v>
      </c>
      <c r="P572" s="4" t="n">
        <f aca="false">H572+H573+H574+H575</f>
        <v>9358.8</v>
      </c>
      <c r="Q572" s="4" t="n">
        <f aca="false">I572+I573+I574+I575</f>
        <v>9650</v>
      </c>
      <c r="R572" s="4" t="n">
        <f aca="false">J572+J573+J574+J575</f>
        <v>9980</v>
      </c>
      <c r="S572" s="4" t="n">
        <f aca="false">K572+K573+K574+K575</f>
        <v>54791.2</v>
      </c>
      <c r="T572" s="18" t="n">
        <f aca="false">E582+E587+E592+E597+E602+E607+E612+E617+E622+E627+E632+E637+E642+E647+E652+E657</f>
        <v>0</v>
      </c>
      <c r="U572" s="1" t="n">
        <f aca="false">E572-T572</f>
        <v>0</v>
      </c>
      <c r="V572" s="1" t="n">
        <f aca="false">E571-M572</f>
        <v>0</v>
      </c>
      <c r="W572" s="18" t="n">
        <f aca="false">F582+F587+F592+F597+F602+F607+F612+F617+F622+F627+F632+F637+F642+F647+F652+F657</f>
        <v>0</v>
      </c>
      <c r="X572" s="1" t="n">
        <f aca="false">F572-W572</f>
        <v>0</v>
      </c>
      <c r="Y572" s="1" t="n">
        <f aca="false">F571-N572</f>
        <v>0</v>
      </c>
      <c r="Z572" s="18" t="n">
        <f aca="false">G582+G587+G592+G597+G602+G607+G612+G617+G622+G627+G632+G637+G642+G647+G652+G657</f>
        <v>0</v>
      </c>
      <c r="AA572" s="1" t="n">
        <f aca="false">G572-Z572</f>
        <v>0</v>
      </c>
      <c r="AB572" s="1" t="n">
        <f aca="false">G571-O572</f>
        <v>0</v>
      </c>
      <c r="AC572" s="18" t="n">
        <f aca="false">H582+H587+H592+H597+H602+H607+H612+H617+H622+H627+H632+H637+H642+H647+H652+H657</f>
        <v>0</v>
      </c>
      <c r="AD572" s="1" t="n">
        <f aca="false">H572-AC572</f>
        <v>0</v>
      </c>
      <c r="AE572" s="1" t="n">
        <f aca="false">H571-P572</f>
        <v>0</v>
      </c>
      <c r="AF572" s="18" t="n">
        <f aca="false">I582+I587+I592+I597+I602+I607+I612+I617+I622+I627+I632+I637+I642+I647+I652+I657</f>
        <v>0</v>
      </c>
      <c r="AG572" s="1" t="n">
        <f aca="false">I572-AF572</f>
        <v>0</v>
      </c>
      <c r="AH572" s="1" t="n">
        <f aca="false">I571-Q572</f>
        <v>0</v>
      </c>
      <c r="AI572" s="18" t="n">
        <f aca="false">J582+J587+J592+J597+J602+J607+J612+J617+J622+J627+J632+J637+J642+J647+J652+J657</f>
        <v>0</v>
      </c>
      <c r="AJ572" s="1" t="n">
        <f aca="false">J572-AI572</f>
        <v>0</v>
      </c>
      <c r="AK572" s="1" t="n">
        <f aca="false">J571-R572</f>
        <v>0</v>
      </c>
      <c r="AL572" s="18" t="n">
        <f aca="false">K582+K587+K592+K597+K602+K607+K612+K617+K622+K627+K632+K637+K642+K647+K652+K657</f>
        <v>0</v>
      </c>
      <c r="AM572" s="1" t="n">
        <f aca="false">K572-AL572</f>
        <v>0</v>
      </c>
      <c r="AN572" s="1" t="n">
        <f aca="false">K571-S572</f>
        <v>0</v>
      </c>
    </row>
    <row r="573" customFormat="false" ht="25.5" hidden="false" customHeight="false" outlineLevel="0" collapsed="false">
      <c r="A573" s="21"/>
      <c r="B573" s="16"/>
      <c r="C573" s="17"/>
      <c r="D573" s="14" t="s">
        <v>29</v>
      </c>
      <c r="E573" s="15" t="n">
        <v>0</v>
      </c>
      <c r="F573" s="15" t="n">
        <v>0</v>
      </c>
      <c r="G573" s="15" t="n">
        <v>0</v>
      </c>
      <c r="H573" s="15" t="n">
        <v>0</v>
      </c>
      <c r="I573" s="15" t="n">
        <v>0</v>
      </c>
      <c r="J573" s="15" t="n">
        <v>0</v>
      </c>
      <c r="K573" s="15" t="n">
        <f aca="false">E573+F573+G573+H573+I573+J573</f>
        <v>0</v>
      </c>
      <c r="T573" s="18" t="n">
        <f aca="false">E583+E588+E593+E598+E603+E608+E613+E618+E623+E628+E633+E638+E643+E648+E653+E658</f>
        <v>0</v>
      </c>
      <c r="U573" s="1" t="n">
        <f aca="false">E573-T573</f>
        <v>0</v>
      </c>
      <c r="W573" s="18" t="n">
        <f aca="false">F583+F588+F593+F598+F603+F608+F613+F618+F623+F628+F633+F638+F643+F648+F653+F658</f>
        <v>0</v>
      </c>
      <c r="X573" s="1" t="n">
        <f aca="false">F573-W573</f>
        <v>0</v>
      </c>
      <c r="Z573" s="18" t="n">
        <f aca="false">G583+G588+G593+G598+G603+G608+G613+G618+G623+G628+G633+G638+G643+G648+G653+G658</f>
        <v>0</v>
      </c>
      <c r="AA573" s="1" t="n">
        <f aca="false">G573-Z573</f>
        <v>0</v>
      </c>
      <c r="AC573" s="18" t="n">
        <f aca="false">H583+H588+H593+H598+H603+H608+H613+H618+H623+H628+H633+H638+H643+H648+H653+H658</f>
        <v>0</v>
      </c>
      <c r="AD573" s="1" t="n">
        <f aca="false">H573-AC573</f>
        <v>0</v>
      </c>
      <c r="AF573" s="18" t="n">
        <f aca="false">I583+I588+I593+I598+I603+I608+I613+I618+I623+I628+I633+I638+I643+I648+I653+I658</f>
        <v>0</v>
      </c>
      <c r="AG573" s="1" t="n">
        <f aca="false">I573-AF573</f>
        <v>0</v>
      </c>
      <c r="AI573" s="18" t="n">
        <f aca="false">J583+J588+J593+J598+J603+J608+J613+J618+J623+J628+J633+J638+J643+J648+J653+J658</f>
        <v>0</v>
      </c>
      <c r="AJ573" s="1" t="n">
        <f aca="false">J573-AI573</f>
        <v>0</v>
      </c>
      <c r="AL573" s="18" t="n">
        <f aca="false">K583+K588+K593+K598+K603+K608+K613+K618+K623+K628+K633+K638+K643+K648+K653+K658</f>
        <v>0</v>
      </c>
      <c r="AM573" s="1" t="n">
        <f aca="false">K573-AL573</f>
        <v>0</v>
      </c>
    </row>
    <row r="574" customFormat="false" ht="25.5" hidden="false" customHeight="false" outlineLevel="0" collapsed="false">
      <c r="A574" s="21"/>
      <c r="B574" s="16"/>
      <c r="C574" s="17"/>
      <c r="D574" s="14" t="s">
        <v>30</v>
      </c>
      <c r="E574" s="15" t="n">
        <v>8600.8</v>
      </c>
      <c r="F574" s="15" t="n">
        <v>8600.8</v>
      </c>
      <c r="G574" s="15" t="n">
        <v>8600.8</v>
      </c>
      <c r="H574" s="15" t="n">
        <v>9358.8</v>
      </c>
      <c r="I574" s="15" t="n">
        <v>9650</v>
      </c>
      <c r="J574" s="15" t="n">
        <v>9980</v>
      </c>
      <c r="K574" s="15" t="n">
        <f aca="false">E574+F574+G574+H574+I574+J574</f>
        <v>54791.2</v>
      </c>
      <c r="T574" s="18" t="n">
        <f aca="false">E584+E589+E594+E599+E604+E609+E614+E619+E624+E629+E634+E639+E644+E649+E654+E659</f>
        <v>8600.8</v>
      </c>
      <c r="U574" s="1" t="n">
        <f aca="false">E574-T574</f>
        <v>0</v>
      </c>
      <c r="W574" s="18" t="n">
        <f aca="false">F584+F589+F594+F599+F604+F609+F614+F619+F624+F629+F634+F639+F644+F649+F654+F659</f>
        <v>8600.8</v>
      </c>
      <c r="X574" s="1" t="n">
        <f aca="false">F574-W574</f>
        <v>0</v>
      </c>
      <c r="Z574" s="18" t="n">
        <f aca="false">G584+G589+G594+G599+G604+G609+G614+G619+G624+G629+G634+G639+G644+G649+G654+G659</f>
        <v>8600.8</v>
      </c>
      <c r="AA574" s="1" t="n">
        <f aca="false">G574-Z574</f>
        <v>0</v>
      </c>
      <c r="AC574" s="18" t="n">
        <f aca="false">H584+H589+H594+H599+H604+H609+H614+H619+H624+H629+H634+H639+H644+H649+H654+H659</f>
        <v>9358.8</v>
      </c>
      <c r="AD574" s="1" t="n">
        <f aca="false">H574-AC574</f>
        <v>0</v>
      </c>
      <c r="AF574" s="18" t="n">
        <f aca="false">I584+I589+I594+I599+I604+I609+I614+I619+I624+I629+I634+I639+I644+I649+I654+I659</f>
        <v>9650</v>
      </c>
      <c r="AG574" s="1" t="n">
        <f aca="false">I574-AF574</f>
        <v>0</v>
      </c>
      <c r="AI574" s="18" t="n">
        <f aca="false">J584+J589+J594+J599+J604+J609+J614+J619+J624+J629+J634+J639+J644+J649+J654+J659</f>
        <v>9980</v>
      </c>
      <c r="AJ574" s="1" t="n">
        <f aca="false">J574-AI574</f>
        <v>0</v>
      </c>
      <c r="AL574" s="18" t="n">
        <f aca="false">K584+K589+K594+K599+K604+K609+K614+K619+K624+K629+K634+K639+K644+K649+K654+K659</f>
        <v>54791.2</v>
      </c>
      <c r="AM574" s="1" t="n">
        <f aca="false">K574-AL574</f>
        <v>0</v>
      </c>
    </row>
    <row r="575" customFormat="false" ht="12.75" hidden="false" customHeight="false" outlineLevel="0" collapsed="false">
      <c r="A575" s="21"/>
      <c r="B575" s="16"/>
      <c r="C575" s="17"/>
      <c r="D575" s="14" t="s">
        <v>31</v>
      </c>
      <c r="E575" s="15" t="n">
        <v>0</v>
      </c>
      <c r="F575" s="15" t="n">
        <v>0</v>
      </c>
      <c r="G575" s="15" t="n">
        <v>0</v>
      </c>
      <c r="H575" s="15" t="n">
        <v>0</v>
      </c>
      <c r="I575" s="15" t="n">
        <v>0</v>
      </c>
      <c r="J575" s="15" t="n">
        <v>0</v>
      </c>
      <c r="K575" s="15" t="n">
        <f aca="false">E575+F575+G575+H575+I575+J575</f>
        <v>0</v>
      </c>
      <c r="W575" s="5"/>
      <c r="Z575" s="5"/>
      <c r="AC575" s="5"/>
      <c r="AF575" s="5"/>
      <c r="AI575" s="5"/>
      <c r="AL575" s="5"/>
    </row>
    <row r="576" customFormat="false" ht="89.25" hidden="false" customHeight="false" outlineLevel="0" collapsed="false">
      <c r="A576" s="21"/>
      <c r="B576" s="16"/>
      <c r="C576" s="13" t="s">
        <v>32</v>
      </c>
      <c r="D576" s="14" t="s">
        <v>14</v>
      </c>
      <c r="E576" s="15" t="n">
        <v>8600.8</v>
      </c>
      <c r="F576" s="15" t="n">
        <v>8600.8</v>
      </c>
      <c r="G576" s="15" t="n">
        <v>8600.8</v>
      </c>
      <c r="H576" s="15" t="n">
        <v>9358.8</v>
      </c>
      <c r="I576" s="15" t="n">
        <v>9650</v>
      </c>
      <c r="J576" s="15" t="n">
        <v>9980</v>
      </c>
      <c r="K576" s="15" t="n">
        <f aca="false">E576+F576+G576+H576+I576+J576</f>
        <v>54791.2</v>
      </c>
      <c r="W576" s="5"/>
      <c r="Z576" s="5"/>
      <c r="AC576" s="5"/>
      <c r="AF576" s="5"/>
      <c r="AI576" s="5"/>
      <c r="AL576" s="5"/>
    </row>
    <row r="577" customFormat="false" ht="25.5" hidden="false" customHeight="false" outlineLevel="0" collapsed="false">
      <c r="A577" s="21"/>
      <c r="B577" s="16"/>
      <c r="C577" s="17"/>
      <c r="D577" s="14" t="s">
        <v>28</v>
      </c>
      <c r="E577" s="15" t="n">
        <v>0</v>
      </c>
      <c r="F577" s="15" t="n">
        <v>0</v>
      </c>
      <c r="G577" s="15" t="n">
        <v>0</v>
      </c>
      <c r="H577" s="15" t="n">
        <v>0</v>
      </c>
      <c r="I577" s="15" t="n">
        <v>0</v>
      </c>
      <c r="J577" s="15" t="n">
        <v>0</v>
      </c>
      <c r="K577" s="15" t="n">
        <f aca="false">E577+F577+G577+H577+I577+J577</f>
        <v>0</v>
      </c>
      <c r="W577" s="5"/>
      <c r="Z577" s="5"/>
      <c r="AC577" s="5"/>
      <c r="AF577" s="5"/>
      <c r="AI577" s="5"/>
      <c r="AL577" s="5"/>
    </row>
    <row r="578" customFormat="false" ht="25.5" hidden="false" customHeight="false" outlineLevel="0" collapsed="false">
      <c r="A578" s="21"/>
      <c r="B578" s="16"/>
      <c r="C578" s="17"/>
      <c r="D578" s="14" t="s">
        <v>29</v>
      </c>
      <c r="E578" s="15" t="n">
        <v>0</v>
      </c>
      <c r="F578" s="15" t="n">
        <v>0</v>
      </c>
      <c r="G578" s="15" t="n">
        <v>0</v>
      </c>
      <c r="H578" s="15" t="n">
        <v>0</v>
      </c>
      <c r="I578" s="15" t="n">
        <v>0</v>
      </c>
      <c r="J578" s="15" t="n">
        <v>0</v>
      </c>
      <c r="K578" s="15" t="n">
        <f aca="false">E578+F578+G578+H578+I578+J578</f>
        <v>0</v>
      </c>
      <c r="W578" s="5"/>
      <c r="Z578" s="5"/>
      <c r="AC578" s="5"/>
      <c r="AF578" s="5"/>
      <c r="AI578" s="5"/>
      <c r="AL578" s="5"/>
    </row>
    <row r="579" customFormat="false" ht="25.5" hidden="false" customHeight="false" outlineLevel="0" collapsed="false">
      <c r="A579" s="21"/>
      <c r="B579" s="16"/>
      <c r="C579" s="17"/>
      <c r="D579" s="14" t="s">
        <v>30</v>
      </c>
      <c r="E579" s="15" t="n">
        <v>8600.8</v>
      </c>
      <c r="F579" s="15" t="n">
        <v>8600.8</v>
      </c>
      <c r="G579" s="15" t="n">
        <v>8600.8</v>
      </c>
      <c r="H579" s="15" t="n">
        <v>9358.8</v>
      </c>
      <c r="I579" s="15" t="n">
        <v>9650</v>
      </c>
      <c r="J579" s="15" t="n">
        <v>9980</v>
      </c>
      <c r="K579" s="15" t="n">
        <f aca="false">E579+F579+G579+H579+I579+J579</f>
        <v>54791.2</v>
      </c>
      <c r="W579" s="5"/>
      <c r="Z579" s="5"/>
      <c r="AC579" s="5"/>
      <c r="AF579" s="5"/>
      <c r="AI579" s="5"/>
      <c r="AL579" s="5"/>
    </row>
    <row r="580" customFormat="false" ht="12.75" hidden="false" customHeight="false" outlineLevel="0" collapsed="false">
      <c r="A580" s="21"/>
      <c r="B580" s="16"/>
      <c r="C580" s="17"/>
      <c r="D580" s="14" t="s">
        <v>31</v>
      </c>
      <c r="E580" s="15" t="n">
        <v>0</v>
      </c>
      <c r="F580" s="15" t="n">
        <v>0</v>
      </c>
      <c r="G580" s="15" t="n">
        <v>0</v>
      </c>
      <c r="H580" s="15" t="n">
        <v>0</v>
      </c>
      <c r="I580" s="15" t="n">
        <v>0</v>
      </c>
      <c r="J580" s="15" t="n">
        <v>0</v>
      </c>
      <c r="K580" s="15" t="n">
        <f aca="false">E580+F580+G580+H580+I580+J580</f>
        <v>0</v>
      </c>
      <c r="W580" s="5"/>
      <c r="Z580" s="5"/>
      <c r="AC580" s="5"/>
      <c r="AF580" s="5"/>
      <c r="AI580" s="5"/>
      <c r="AL580" s="5"/>
    </row>
    <row r="581" customFormat="false" ht="89.25" hidden="false" customHeight="false" outlineLevel="0" collapsed="false">
      <c r="A581" s="11" t="s">
        <v>224</v>
      </c>
      <c r="B581" s="12" t="s">
        <v>225</v>
      </c>
      <c r="C581" s="13" t="s">
        <v>32</v>
      </c>
      <c r="D581" s="14" t="s">
        <v>14</v>
      </c>
      <c r="E581" s="15" t="n">
        <v>5488.34</v>
      </c>
      <c r="F581" s="15" t="n">
        <v>5488.34</v>
      </c>
      <c r="G581" s="15" t="n">
        <v>5488.34</v>
      </c>
      <c r="H581" s="15" t="n">
        <v>5488.34</v>
      </c>
      <c r="I581" s="15" t="n">
        <v>5488.34</v>
      </c>
      <c r="J581" s="15" t="n">
        <v>5488.34</v>
      </c>
      <c r="K581" s="15" t="n">
        <f aca="false">E581+F581+G581+H581+I581+J581</f>
        <v>32930.04</v>
      </c>
      <c r="M581" s="4" t="n">
        <f aca="false">M582-E581</f>
        <v>0</v>
      </c>
      <c r="N581" s="4" t="n">
        <f aca="false">N582-F581</f>
        <v>0</v>
      </c>
      <c r="O581" s="4" t="n">
        <f aca="false">O582-G581</f>
        <v>0</v>
      </c>
      <c r="P581" s="4" t="n">
        <f aca="false">P582-H581</f>
        <v>0</v>
      </c>
      <c r="Q581" s="4" t="n">
        <f aca="false">Q582-I581</f>
        <v>0</v>
      </c>
      <c r="R581" s="4" t="n">
        <f aca="false">R582-J581</f>
        <v>0</v>
      </c>
      <c r="S581" s="4" t="n">
        <f aca="false">S582-K581</f>
        <v>0</v>
      </c>
      <c r="W581" s="5"/>
      <c r="Z581" s="5"/>
      <c r="AC581" s="5"/>
      <c r="AF581" s="5"/>
      <c r="AI581" s="5"/>
      <c r="AL581" s="5"/>
    </row>
    <row r="582" customFormat="false" ht="25.5" hidden="false" customHeight="false" outlineLevel="0" collapsed="false">
      <c r="A582" s="21"/>
      <c r="B582" s="16"/>
      <c r="C582" s="17"/>
      <c r="D582" s="14" t="s">
        <v>28</v>
      </c>
      <c r="E582" s="15" t="n">
        <v>0</v>
      </c>
      <c r="F582" s="15" t="n">
        <v>0</v>
      </c>
      <c r="G582" s="15" t="n">
        <v>0</v>
      </c>
      <c r="H582" s="15" t="n">
        <v>0</v>
      </c>
      <c r="I582" s="15" t="n">
        <v>0</v>
      </c>
      <c r="J582" s="15" t="n">
        <v>0</v>
      </c>
      <c r="K582" s="15" t="n">
        <f aca="false">E582+F582+G582+H582+I582+J582</f>
        <v>0</v>
      </c>
      <c r="M582" s="4" t="n">
        <f aca="false">E582+E583+E584+E585</f>
        <v>5488.34</v>
      </c>
      <c r="N582" s="4" t="n">
        <f aca="false">F582+F583+F584+F585</f>
        <v>5488.34</v>
      </c>
      <c r="O582" s="4" t="n">
        <f aca="false">G582+G583+G584+G585</f>
        <v>5488.34</v>
      </c>
      <c r="P582" s="4" t="n">
        <f aca="false">H582+H583+H584+H585</f>
        <v>5488.34</v>
      </c>
      <c r="Q582" s="4" t="n">
        <f aca="false">I582+I583+I584+I585</f>
        <v>5488.34</v>
      </c>
      <c r="R582" s="4" t="n">
        <f aca="false">J582+J583+J584+J585</f>
        <v>5488.34</v>
      </c>
      <c r="S582" s="4" t="n">
        <f aca="false">K582+K583+K584+K585</f>
        <v>32930.04</v>
      </c>
      <c r="V582" s="1" t="n">
        <f aca="false">E581-M582</f>
        <v>0</v>
      </c>
      <c r="W582" s="5"/>
      <c r="Y582" s="1" t="n">
        <f aca="false">F581-N582</f>
        <v>0</v>
      </c>
      <c r="Z582" s="5"/>
      <c r="AB582" s="1" t="n">
        <f aca="false">G581-O582</f>
        <v>0</v>
      </c>
      <c r="AC582" s="5"/>
      <c r="AE582" s="1" t="n">
        <f aca="false">H581-P582</f>
        <v>0</v>
      </c>
      <c r="AF582" s="5"/>
      <c r="AH582" s="1" t="n">
        <f aca="false">I581-Q582</f>
        <v>0</v>
      </c>
      <c r="AI582" s="5"/>
      <c r="AK582" s="1" t="n">
        <f aca="false">J581-R582</f>
        <v>0</v>
      </c>
      <c r="AL582" s="5"/>
      <c r="AN582" s="1" t="n">
        <f aca="false">K581-S582</f>
        <v>0</v>
      </c>
    </row>
    <row r="583" customFormat="false" ht="25.5" hidden="false" customHeight="false" outlineLevel="0" collapsed="false">
      <c r="A583" s="21"/>
      <c r="B583" s="16"/>
      <c r="C583" s="17"/>
      <c r="D583" s="14" t="s">
        <v>29</v>
      </c>
      <c r="E583" s="15" t="n">
        <v>0</v>
      </c>
      <c r="F583" s="15" t="n">
        <v>0</v>
      </c>
      <c r="G583" s="15" t="n">
        <v>0</v>
      </c>
      <c r="H583" s="15" t="n">
        <v>0</v>
      </c>
      <c r="I583" s="15" t="n">
        <v>0</v>
      </c>
      <c r="J583" s="15" t="n">
        <v>0</v>
      </c>
      <c r="K583" s="15" t="n">
        <f aca="false">E583+F583+G583+H583+I583+J583</f>
        <v>0</v>
      </c>
      <c r="W583" s="5"/>
      <c r="Z583" s="5"/>
      <c r="AC583" s="5"/>
      <c r="AF583" s="5"/>
      <c r="AI583" s="5"/>
      <c r="AL583" s="5"/>
    </row>
    <row r="584" customFormat="false" ht="25.5" hidden="false" customHeight="false" outlineLevel="0" collapsed="false">
      <c r="A584" s="21"/>
      <c r="B584" s="16"/>
      <c r="C584" s="17"/>
      <c r="D584" s="14" t="s">
        <v>30</v>
      </c>
      <c r="E584" s="15" t="n">
        <v>5488.34</v>
      </c>
      <c r="F584" s="15" t="n">
        <v>5488.34</v>
      </c>
      <c r="G584" s="15" t="n">
        <v>5488.34</v>
      </c>
      <c r="H584" s="15" t="n">
        <v>5488.34</v>
      </c>
      <c r="I584" s="15" t="n">
        <v>5488.34</v>
      </c>
      <c r="J584" s="15" t="n">
        <v>5488.34</v>
      </c>
      <c r="K584" s="15" t="n">
        <f aca="false">E584+F584+G584+H584+I584+J584</f>
        <v>32930.04</v>
      </c>
      <c r="W584" s="5"/>
      <c r="Z584" s="5"/>
      <c r="AC584" s="5"/>
      <c r="AF584" s="5"/>
      <c r="AI584" s="5"/>
      <c r="AL584" s="5"/>
    </row>
    <row r="585" customFormat="false" ht="12.75" hidden="false" customHeight="false" outlineLevel="0" collapsed="false">
      <c r="A585" s="21"/>
      <c r="B585" s="16"/>
      <c r="C585" s="17"/>
      <c r="D585" s="14" t="s">
        <v>31</v>
      </c>
      <c r="E585" s="15" t="n">
        <v>0</v>
      </c>
      <c r="F585" s="15" t="n">
        <v>0</v>
      </c>
      <c r="G585" s="15" t="n">
        <v>0</v>
      </c>
      <c r="H585" s="15" t="n">
        <v>0</v>
      </c>
      <c r="I585" s="15" t="n">
        <v>0</v>
      </c>
      <c r="J585" s="15" t="n">
        <v>0</v>
      </c>
      <c r="K585" s="15" t="n">
        <f aca="false">E585+F585+G585+H585+I585+J585</f>
        <v>0</v>
      </c>
      <c r="W585" s="5"/>
      <c r="Z585" s="5"/>
      <c r="AC585" s="5"/>
      <c r="AF585" s="5"/>
      <c r="AI585" s="5"/>
      <c r="AL585" s="5"/>
    </row>
    <row r="586" customFormat="false" ht="89.25" hidden="false" customHeight="false" outlineLevel="0" collapsed="false">
      <c r="A586" s="11" t="s">
        <v>226</v>
      </c>
      <c r="B586" s="12" t="s">
        <v>227</v>
      </c>
      <c r="C586" s="13" t="s">
        <v>32</v>
      </c>
      <c r="D586" s="14" t="s">
        <v>14</v>
      </c>
      <c r="E586" s="15" t="n">
        <v>120</v>
      </c>
      <c r="F586" s="15" t="n">
        <v>120</v>
      </c>
      <c r="G586" s="15" t="n">
        <v>120</v>
      </c>
      <c r="H586" s="15" t="n">
        <v>130</v>
      </c>
      <c r="I586" s="15" t="n">
        <v>130</v>
      </c>
      <c r="J586" s="15" t="n">
        <v>130</v>
      </c>
      <c r="K586" s="15" t="n">
        <f aca="false">E586+F586+G586+H586+I586+J586</f>
        <v>750</v>
      </c>
      <c r="M586" s="4" t="n">
        <f aca="false">M587-E586</f>
        <v>0</v>
      </c>
      <c r="N586" s="4" t="n">
        <f aca="false">N587-F586</f>
        <v>0</v>
      </c>
      <c r="O586" s="4" t="n">
        <f aca="false">O587-G586</f>
        <v>0</v>
      </c>
      <c r="P586" s="4" t="n">
        <f aca="false">P587-H586</f>
        <v>0</v>
      </c>
      <c r="Q586" s="4" t="n">
        <f aca="false">Q587-I586</f>
        <v>0</v>
      </c>
      <c r="R586" s="4" t="n">
        <f aca="false">R587-J586</f>
        <v>0</v>
      </c>
      <c r="S586" s="4" t="n">
        <f aca="false">S587-K586</f>
        <v>0</v>
      </c>
      <c r="W586" s="5"/>
      <c r="Z586" s="5"/>
      <c r="AC586" s="5"/>
      <c r="AF586" s="5"/>
      <c r="AI586" s="5"/>
      <c r="AL586" s="5"/>
    </row>
    <row r="587" customFormat="false" ht="25.5" hidden="false" customHeight="false" outlineLevel="0" collapsed="false">
      <c r="A587" s="21"/>
      <c r="B587" s="16"/>
      <c r="C587" s="17"/>
      <c r="D587" s="14" t="s">
        <v>28</v>
      </c>
      <c r="E587" s="15" t="n">
        <v>0</v>
      </c>
      <c r="F587" s="15" t="n">
        <v>0</v>
      </c>
      <c r="G587" s="15" t="n">
        <v>0</v>
      </c>
      <c r="H587" s="15" t="n">
        <v>0</v>
      </c>
      <c r="I587" s="15" t="n">
        <v>0</v>
      </c>
      <c r="J587" s="15" t="n">
        <v>0</v>
      </c>
      <c r="K587" s="15" t="n">
        <f aca="false">E587+F587+G587+H587+I587+J587</f>
        <v>0</v>
      </c>
      <c r="M587" s="4" t="n">
        <f aca="false">E587+E588+E589+E590</f>
        <v>120</v>
      </c>
      <c r="N587" s="4" t="n">
        <f aca="false">F587+F588+F589+F590</f>
        <v>120</v>
      </c>
      <c r="O587" s="4" t="n">
        <f aca="false">G587+G588+G589+G590</f>
        <v>120</v>
      </c>
      <c r="P587" s="4" t="n">
        <f aca="false">H587+H588+H589+H590</f>
        <v>130</v>
      </c>
      <c r="Q587" s="4" t="n">
        <f aca="false">I587+I588+I589+I590</f>
        <v>130</v>
      </c>
      <c r="R587" s="4" t="n">
        <f aca="false">J587+J588+J589+J590</f>
        <v>130</v>
      </c>
      <c r="S587" s="4" t="n">
        <f aca="false">K587+K588+K589+K590</f>
        <v>750</v>
      </c>
      <c r="V587" s="1" t="n">
        <f aca="false">E586-M587</f>
        <v>0</v>
      </c>
      <c r="W587" s="5"/>
      <c r="Y587" s="1" t="n">
        <f aca="false">F586-N587</f>
        <v>0</v>
      </c>
      <c r="Z587" s="5"/>
      <c r="AB587" s="1" t="n">
        <f aca="false">G586-O587</f>
        <v>0</v>
      </c>
      <c r="AC587" s="5"/>
      <c r="AE587" s="1" t="n">
        <f aca="false">H586-P587</f>
        <v>0</v>
      </c>
      <c r="AF587" s="5"/>
      <c r="AH587" s="1" t="n">
        <f aca="false">I586-Q587</f>
        <v>0</v>
      </c>
      <c r="AI587" s="5"/>
      <c r="AK587" s="1" t="n">
        <f aca="false">J586-R587</f>
        <v>0</v>
      </c>
      <c r="AL587" s="5"/>
      <c r="AN587" s="1" t="n">
        <f aca="false">K586-S587</f>
        <v>0</v>
      </c>
    </row>
    <row r="588" customFormat="false" ht="25.5" hidden="false" customHeight="false" outlineLevel="0" collapsed="false">
      <c r="A588" s="21"/>
      <c r="B588" s="16"/>
      <c r="C588" s="17"/>
      <c r="D588" s="14" t="s">
        <v>29</v>
      </c>
      <c r="E588" s="15" t="n">
        <v>0</v>
      </c>
      <c r="F588" s="15" t="n">
        <v>0</v>
      </c>
      <c r="G588" s="15" t="n">
        <v>0</v>
      </c>
      <c r="H588" s="15" t="n">
        <v>0</v>
      </c>
      <c r="I588" s="15" t="n">
        <v>0</v>
      </c>
      <c r="J588" s="15" t="n">
        <v>0</v>
      </c>
      <c r="K588" s="15" t="n">
        <f aca="false">E588+F588+G588+H588+I588+J588</f>
        <v>0</v>
      </c>
      <c r="W588" s="5"/>
      <c r="Z588" s="5"/>
      <c r="AC588" s="5"/>
      <c r="AF588" s="5"/>
      <c r="AI588" s="5"/>
      <c r="AL588" s="5"/>
    </row>
    <row r="589" customFormat="false" ht="25.5" hidden="false" customHeight="false" outlineLevel="0" collapsed="false">
      <c r="A589" s="21"/>
      <c r="B589" s="16"/>
      <c r="C589" s="17"/>
      <c r="D589" s="14" t="s">
        <v>30</v>
      </c>
      <c r="E589" s="15" t="n">
        <v>120</v>
      </c>
      <c r="F589" s="15" t="n">
        <v>120</v>
      </c>
      <c r="G589" s="15" t="n">
        <v>120</v>
      </c>
      <c r="H589" s="15" t="n">
        <v>130</v>
      </c>
      <c r="I589" s="15" t="n">
        <v>130</v>
      </c>
      <c r="J589" s="15" t="n">
        <v>130</v>
      </c>
      <c r="K589" s="15" t="n">
        <f aca="false">E589+F589+G589+H589+I589+J589</f>
        <v>750</v>
      </c>
      <c r="W589" s="5"/>
      <c r="Z589" s="5"/>
      <c r="AC589" s="5"/>
      <c r="AF589" s="5"/>
      <c r="AI589" s="5"/>
      <c r="AL589" s="5"/>
    </row>
    <row r="590" customFormat="false" ht="12.75" hidden="false" customHeight="false" outlineLevel="0" collapsed="false">
      <c r="A590" s="21"/>
      <c r="B590" s="16"/>
      <c r="C590" s="17"/>
      <c r="D590" s="14" t="s">
        <v>31</v>
      </c>
      <c r="E590" s="15" t="n">
        <v>0</v>
      </c>
      <c r="F590" s="15" t="n">
        <v>0</v>
      </c>
      <c r="G590" s="15" t="n">
        <v>0</v>
      </c>
      <c r="H590" s="15" t="n">
        <v>0</v>
      </c>
      <c r="I590" s="15" t="n">
        <v>0</v>
      </c>
      <c r="J590" s="15" t="n">
        <v>0</v>
      </c>
      <c r="K590" s="15" t="n">
        <f aca="false">E590+F590+G590+H590+I590+J590</f>
        <v>0</v>
      </c>
      <c r="W590" s="5"/>
      <c r="Z590" s="5"/>
      <c r="AC590" s="5"/>
      <c r="AF590" s="5"/>
      <c r="AI590" s="5"/>
      <c r="AL590" s="5"/>
    </row>
    <row r="591" customFormat="false" ht="89.25" hidden="false" customHeight="false" outlineLevel="0" collapsed="false">
      <c r="A591" s="11" t="s">
        <v>228</v>
      </c>
      <c r="B591" s="12" t="s">
        <v>229</v>
      </c>
      <c r="C591" s="13" t="s">
        <v>32</v>
      </c>
      <c r="D591" s="14" t="s">
        <v>14</v>
      </c>
      <c r="E591" s="15" t="n">
        <v>0</v>
      </c>
      <c r="F591" s="15" t="n">
        <v>0</v>
      </c>
      <c r="G591" s="15" t="n">
        <v>0</v>
      </c>
      <c r="H591" s="15" t="n">
        <v>0</v>
      </c>
      <c r="I591" s="15" t="n">
        <v>0</v>
      </c>
      <c r="J591" s="15" t="n">
        <v>0</v>
      </c>
      <c r="K591" s="15" t="n">
        <f aca="false">E591+F591+G591+H591+I591+J591</f>
        <v>0</v>
      </c>
      <c r="M591" s="4" t="n">
        <f aca="false">M592-E591</f>
        <v>0</v>
      </c>
      <c r="N591" s="4" t="n">
        <f aca="false">N592-F591</f>
        <v>0</v>
      </c>
      <c r="O591" s="4" t="n">
        <f aca="false">O592-G591</f>
        <v>0</v>
      </c>
      <c r="P591" s="4" t="n">
        <f aca="false">P592-H591</f>
        <v>0</v>
      </c>
      <c r="Q591" s="4" t="n">
        <f aca="false">Q592-I591</f>
        <v>0</v>
      </c>
      <c r="R591" s="4" t="n">
        <f aca="false">R592-J591</f>
        <v>0</v>
      </c>
      <c r="S591" s="4" t="n">
        <f aca="false">S592-K591</f>
        <v>0</v>
      </c>
      <c r="W591" s="5"/>
      <c r="Z591" s="5"/>
      <c r="AC591" s="5"/>
      <c r="AF591" s="5"/>
      <c r="AI591" s="5"/>
      <c r="AL591" s="5"/>
    </row>
    <row r="592" customFormat="false" ht="25.5" hidden="false" customHeight="false" outlineLevel="0" collapsed="false">
      <c r="A592" s="21"/>
      <c r="B592" s="16"/>
      <c r="C592" s="17"/>
      <c r="D592" s="14" t="s">
        <v>28</v>
      </c>
      <c r="E592" s="15" t="n">
        <v>0</v>
      </c>
      <c r="F592" s="15" t="n">
        <v>0</v>
      </c>
      <c r="G592" s="15" t="n">
        <v>0</v>
      </c>
      <c r="H592" s="15" t="n">
        <v>0</v>
      </c>
      <c r="I592" s="15" t="n">
        <v>0</v>
      </c>
      <c r="J592" s="15" t="n">
        <v>0</v>
      </c>
      <c r="K592" s="15" t="n">
        <f aca="false">E592+F592+G592+H592+I592+J592</f>
        <v>0</v>
      </c>
      <c r="M592" s="4" t="n">
        <f aca="false">E592+E593+E594+E595</f>
        <v>0</v>
      </c>
      <c r="N592" s="4" t="n">
        <f aca="false">F592+F593+F594+F595</f>
        <v>0</v>
      </c>
      <c r="O592" s="4" t="n">
        <f aca="false">G592+G593+G594+G595</f>
        <v>0</v>
      </c>
      <c r="P592" s="4" t="n">
        <f aca="false">H592+H593+H594+H595</f>
        <v>0</v>
      </c>
      <c r="Q592" s="4" t="n">
        <f aca="false">I592+I593+I594+I595</f>
        <v>0</v>
      </c>
      <c r="R592" s="4" t="n">
        <f aca="false">J592+J593+J594+J595</f>
        <v>0</v>
      </c>
      <c r="S592" s="4" t="n">
        <f aca="false">K592+K593+K594+K595</f>
        <v>0</v>
      </c>
      <c r="V592" s="1" t="n">
        <f aca="false">E591-M592</f>
        <v>0</v>
      </c>
      <c r="W592" s="5"/>
      <c r="Y592" s="1" t="n">
        <f aca="false">F591-N592</f>
        <v>0</v>
      </c>
      <c r="Z592" s="5"/>
      <c r="AB592" s="1" t="n">
        <f aca="false">G591-O592</f>
        <v>0</v>
      </c>
      <c r="AC592" s="5"/>
      <c r="AE592" s="1" t="n">
        <f aca="false">H591-P592</f>
        <v>0</v>
      </c>
      <c r="AF592" s="5"/>
      <c r="AH592" s="1" t="n">
        <f aca="false">I591-Q592</f>
        <v>0</v>
      </c>
      <c r="AI592" s="5"/>
      <c r="AK592" s="1" t="n">
        <f aca="false">J591-R592</f>
        <v>0</v>
      </c>
      <c r="AL592" s="5"/>
      <c r="AN592" s="1" t="n">
        <f aca="false">K591-S592</f>
        <v>0</v>
      </c>
    </row>
    <row r="593" customFormat="false" ht="25.5" hidden="false" customHeight="false" outlineLevel="0" collapsed="false">
      <c r="A593" s="21"/>
      <c r="B593" s="16"/>
      <c r="C593" s="17"/>
      <c r="D593" s="14" t="s">
        <v>29</v>
      </c>
      <c r="E593" s="15" t="n">
        <v>0</v>
      </c>
      <c r="F593" s="15" t="n">
        <v>0</v>
      </c>
      <c r="G593" s="15" t="n">
        <v>0</v>
      </c>
      <c r="H593" s="15" t="n">
        <v>0</v>
      </c>
      <c r="I593" s="15" t="n">
        <v>0</v>
      </c>
      <c r="J593" s="15" t="n">
        <v>0</v>
      </c>
      <c r="K593" s="15" t="n">
        <f aca="false">E593+F593+G593+H593+I593+J593</f>
        <v>0</v>
      </c>
      <c r="W593" s="5"/>
      <c r="Z593" s="5"/>
      <c r="AC593" s="5"/>
      <c r="AF593" s="5"/>
      <c r="AI593" s="5"/>
      <c r="AL593" s="5"/>
    </row>
    <row r="594" customFormat="false" ht="25.5" hidden="false" customHeight="false" outlineLevel="0" collapsed="false">
      <c r="A594" s="21"/>
      <c r="B594" s="16"/>
      <c r="C594" s="17"/>
      <c r="D594" s="14" t="s">
        <v>30</v>
      </c>
      <c r="E594" s="15" t="n">
        <v>0</v>
      </c>
      <c r="F594" s="15" t="n">
        <v>0</v>
      </c>
      <c r="G594" s="15" t="n">
        <v>0</v>
      </c>
      <c r="H594" s="15" t="n">
        <v>0</v>
      </c>
      <c r="I594" s="15" t="n">
        <v>0</v>
      </c>
      <c r="J594" s="15" t="n">
        <v>0</v>
      </c>
      <c r="K594" s="15" t="n">
        <f aca="false">E594+F594+G594+H594+I594+J594</f>
        <v>0</v>
      </c>
      <c r="W594" s="5"/>
      <c r="Z594" s="5"/>
      <c r="AC594" s="5"/>
      <c r="AF594" s="5"/>
      <c r="AI594" s="5"/>
      <c r="AL594" s="5"/>
    </row>
    <row r="595" customFormat="false" ht="12.75" hidden="false" customHeight="false" outlineLevel="0" collapsed="false">
      <c r="A595" s="21"/>
      <c r="B595" s="16"/>
      <c r="C595" s="17"/>
      <c r="D595" s="14" t="s">
        <v>31</v>
      </c>
      <c r="E595" s="15" t="n">
        <v>0</v>
      </c>
      <c r="F595" s="15" t="n">
        <v>0</v>
      </c>
      <c r="G595" s="15" t="n">
        <v>0</v>
      </c>
      <c r="H595" s="15" t="n">
        <v>0</v>
      </c>
      <c r="I595" s="15" t="n">
        <v>0</v>
      </c>
      <c r="J595" s="15" t="n">
        <v>0</v>
      </c>
      <c r="K595" s="15" t="n">
        <f aca="false">E595+F595+G595+H595+I595+J595</f>
        <v>0</v>
      </c>
      <c r="W595" s="5"/>
      <c r="Z595" s="5"/>
      <c r="AC595" s="5"/>
      <c r="AF595" s="5"/>
      <c r="AI595" s="5"/>
      <c r="AL595" s="5"/>
    </row>
    <row r="596" customFormat="false" ht="89.25" hidden="false" customHeight="false" outlineLevel="0" collapsed="false">
      <c r="A596" s="11" t="s">
        <v>230</v>
      </c>
      <c r="B596" s="12" t="s">
        <v>231</v>
      </c>
      <c r="C596" s="13" t="s">
        <v>32</v>
      </c>
      <c r="D596" s="14" t="s">
        <v>14</v>
      </c>
      <c r="E596" s="15" t="n">
        <v>559.46</v>
      </c>
      <c r="F596" s="15" t="n">
        <v>559.46</v>
      </c>
      <c r="G596" s="15" t="n">
        <v>559.46</v>
      </c>
      <c r="H596" s="15" t="n">
        <v>1299.46</v>
      </c>
      <c r="I596" s="15" t="n">
        <v>1299.46</v>
      </c>
      <c r="J596" s="15" t="n">
        <v>1299.46</v>
      </c>
      <c r="K596" s="15" t="n">
        <f aca="false">E596+F596+G596+H596+I596+J596</f>
        <v>5576.76</v>
      </c>
      <c r="M596" s="4" t="n">
        <f aca="false">M597-E596</f>
        <v>0</v>
      </c>
      <c r="N596" s="4" t="n">
        <f aca="false">N597-F596</f>
        <v>0</v>
      </c>
      <c r="O596" s="4" t="n">
        <f aca="false">O597-G596</f>
        <v>0</v>
      </c>
      <c r="P596" s="4" t="n">
        <f aca="false">P597-H596</f>
        <v>0</v>
      </c>
      <c r="Q596" s="4" t="n">
        <f aca="false">Q597-I596</f>
        <v>0</v>
      </c>
      <c r="R596" s="4" t="n">
        <f aca="false">R597-J596</f>
        <v>0</v>
      </c>
      <c r="S596" s="4" t="n">
        <f aca="false">S597-K596</f>
        <v>0</v>
      </c>
      <c r="W596" s="5"/>
      <c r="Z596" s="5"/>
      <c r="AC596" s="5"/>
      <c r="AF596" s="5"/>
      <c r="AI596" s="5"/>
      <c r="AL596" s="5"/>
    </row>
    <row r="597" customFormat="false" ht="25.5" hidden="false" customHeight="false" outlineLevel="0" collapsed="false">
      <c r="A597" s="21"/>
      <c r="B597" s="16"/>
      <c r="C597" s="17"/>
      <c r="D597" s="14" t="s">
        <v>28</v>
      </c>
      <c r="E597" s="15" t="n">
        <v>0</v>
      </c>
      <c r="F597" s="15" t="n">
        <v>0</v>
      </c>
      <c r="G597" s="15" t="n">
        <v>0</v>
      </c>
      <c r="H597" s="15" t="n">
        <v>0</v>
      </c>
      <c r="I597" s="15" t="n">
        <v>0</v>
      </c>
      <c r="J597" s="15" t="n">
        <v>0</v>
      </c>
      <c r="K597" s="15" t="n">
        <f aca="false">E597+F597+G597+H597+I597+J597</f>
        <v>0</v>
      </c>
      <c r="M597" s="4" t="n">
        <f aca="false">E597+E598+E599+E600</f>
        <v>559.46</v>
      </c>
      <c r="N597" s="4" t="n">
        <f aca="false">F597+F598+F599+F600</f>
        <v>559.46</v>
      </c>
      <c r="O597" s="4" t="n">
        <f aca="false">G597+G598+G599+G600</f>
        <v>559.46</v>
      </c>
      <c r="P597" s="4" t="n">
        <f aca="false">H597+H598+H599+H600</f>
        <v>1299.46</v>
      </c>
      <c r="Q597" s="4" t="n">
        <f aca="false">I597+I598+I599+I600</f>
        <v>1299.46</v>
      </c>
      <c r="R597" s="4" t="n">
        <f aca="false">J597+J598+J599+J600</f>
        <v>1299.46</v>
      </c>
      <c r="S597" s="4" t="n">
        <f aca="false">K597+K598+K599+K600</f>
        <v>5576.76</v>
      </c>
      <c r="V597" s="1" t="n">
        <f aca="false">E596-M597</f>
        <v>0</v>
      </c>
      <c r="W597" s="5"/>
      <c r="Y597" s="1" t="n">
        <f aca="false">F596-N597</f>
        <v>0</v>
      </c>
      <c r="Z597" s="5"/>
      <c r="AB597" s="1" t="n">
        <f aca="false">G596-O597</f>
        <v>0</v>
      </c>
      <c r="AC597" s="5"/>
      <c r="AE597" s="1" t="n">
        <f aca="false">H596-P597</f>
        <v>0</v>
      </c>
      <c r="AF597" s="5"/>
      <c r="AH597" s="1" t="n">
        <f aca="false">I596-Q597</f>
        <v>0</v>
      </c>
      <c r="AI597" s="5"/>
      <c r="AK597" s="1" t="n">
        <f aca="false">J596-R597</f>
        <v>0</v>
      </c>
      <c r="AL597" s="5"/>
      <c r="AN597" s="1" t="n">
        <f aca="false">K596-S597</f>
        <v>0</v>
      </c>
    </row>
    <row r="598" customFormat="false" ht="25.5" hidden="false" customHeight="false" outlineLevel="0" collapsed="false">
      <c r="A598" s="21"/>
      <c r="B598" s="16"/>
      <c r="C598" s="17"/>
      <c r="D598" s="14" t="s">
        <v>29</v>
      </c>
      <c r="E598" s="15" t="n">
        <v>0</v>
      </c>
      <c r="F598" s="15" t="n">
        <v>0</v>
      </c>
      <c r="G598" s="15" t="n">
        <v>0</v>
      </c>
      <c r="H598" s="15" t="n">
        <v>0</v>
      </c>
      <c r="I598" s="15" t="n">
        <v>0</v>
      </c>
      <c r="J598" s="15" t="n">
        <v>0</v>
      </c>
      <c r="K598" s="15" t="n">
        <f aca="false">E598+F598+G598+H598+I598+J598</f>
        <v>0</v>
      </c>
      <c r="W598" s="5"/>
      <c r="Z598" s="5"/>
      <c r="AC598" s="5"/>
      <c r="AF598" s="5"/>
      <c r="AI598" s="5"/>
      <c r="AL598" s="5"/>
    </row>
    <row r="599" customFormat="false" ht="25.5" hidden="false" customHeight="false" outlineLevel="0" collapsed="false">
      <c r="A599" s="21"/>
      <c r="B599" s="16"/>
      <c r="C599" s="17"/>
      <c r="D599" s="14" t="s">
        <v>30</v>
      </c>
      <c r="E599" s="15" t="n">
        <v>559.46</v>
      </c>
      <c r="F599" s="15" t="n">
        <v>559.46</v>
      </c>
      <c r="G599" s="15" t="n">
        <v>559.46</v>
      </c>
      <c r="H599" s="15" t="n">
        <v>1299.46</v>
      </c>
      <c r="I599" s="15" t="n">
        <v>1299.46</v>
      </c>
      <c r="J599" s="15" t="n">
        <v>1299.46</v>
      </c>
      <c r="K599" s="15" t="n">
        <f aca="false">E599+F599+G599+H599+I599+J599</f>
        <v>5576.76</v>
      </c>
      <c r="W599" s="5"/>
      <c r="Z599" s="5"/>
      <c r="AC599" s="5"/>
      <c r="AF599" s="5"/>
      <c r="AI599" s="5"/>
      <c r="AL599" s="5"/>
    </row>
    <row r="600" customFormat="false" ht="12.75" hidden="false" customHeight="false" outlineLevel="0" collapsed="false">
      <c r="A600" s="21"/>
      <c r="B600" s="16"/>
      <c r="C600" s="17"/>
      <c r="D600" s="14" t="s">
        <v>31</v>
      </c>
      <c r="E600" s="15" t="n">
        <v>0</v>
      </c>
      <c r="F600" s="15" t="n">
        <v>0</v>
      </c>
      <c r="G600" s="15" t="n">
        <v>0</v>
      </c>
      <c r="H600" s="15" t="n">
        <v>0</v>
      </c>
      <c r="I600" s="15" t="n">
        <v>0</v>
      </c>
      <c r="J600" s="15" t="n">
        <v>0</v>
      </c>
      <c r="K600" s="15" t="n">
        <f aca="false">E600+F600+G600+H600+I600+J600</f>
        <v>0</v>
      </c>
      <c r="W600" s="5"/>
      <c r="Z600" s="5"/>
      <c r="AC600" s="5"/>
      <c r="AF600" s="5"/>
      <c r="AI600" s="5"/>
      <c r="AL600" s="5"/>
    </row>
    <row r="601" customFormat="false" ht="89.25" hidden="false" customHeight="false" outlineLevel="0" collapsed="false">
      <c r="A601" s="11" t="s">
        <v>232</v>
      </c>
      <c r="B601" s="12" t="s">
        <v>233</v>
      </c>
      <c r="C601" s="13" t="s">
        <v>32</v>
      </c>
      <c r="D601" s="14" t="s">
        <v>14</v>
      </c>
      <c r="E601" s="15" t="n">
        <v>0</v>
      </c>
      <c r="F601" s="15" t="n">
        <v>0</v>
      </c>
      <c r="G601" s="15" t="n">
        <v>0</v>
      </c>
      <c r="H601" s="15" t="n">
        <v>0</v>
      </c>
      <c r="I601" s="15" t="n">
        <v>0</v>
      </c>
      <c r="J601" s="15" t="n">
        <v>0</v>
      </c>
      <c r="K601" s="15" t="n">
        <f aca="false">E601+F601+G601+H601+I601+J601</f>
        <v>0</v>
      </c>
      <c r="M601" s="4" t="n">
        <f aca="false">M602-E601</f>
        <v>0</v>
      </c>
      <c r="N601" s="4" t="n">
        <f aca="false">N602-F601</f>
        <v>0</v>
      </c>
      <c r="O601" s="4" t="n">
        <f aca="false">O602-G601</f>
        <v>0</v>
      </c>
      <c r="P601" s="4" t="n">
        <f aca="false">P602-H601</f>
        <v>0</v>
      </c>
      <c r="Q601" s="4" t="n">
        <f aca="false">Q602-I601</f>
        <v>0</v>
      </c>
      <c r="R601" s="4" t="n">
        <f aca="false">R602-J601</f>
        <v>0</v>
      </c>
      <c r="S601" s="4" t="n">
        <f aca="false">S602-K601</f>
        <v>0</v>
      </c>
      <c r="W601" s="5"/>
      <c r="Z601" s="5"/>
      <c r="AC601" s="5"/>
      <c r="AF601" s="5"/>
      <c r="AI601" s="5"/>
      <c r="AL601" s="5"/>
    </row>
    <row r="602" customFormat="false" ht="25.5" hidden="false" customHeight="false" outlineLevel="0" collapsed="false">
      <c r="A602" s="21"/>
      <c r="B602" s="16"/>
      <c r="C602" s="17"/>
      <c r="D602" s="14" t="s">
        <v>28</v>
      </c>
      <c r="E602" s="15" t="n">
        <v>0</v>
      </c>
      <c r="F602" s="15" t="n">
        <v>0</v>
      </c>
      <c r="G602" s="15" t="n">
        <v>0</v>
      </c>
      <c r="H602" s="15" t="n">
        <v>0</v>
      </c>
      <c r="I602" s="15" t="n">
        <v>0</v>
      </c>
      <c r="J602" s="15" t="n">
        <v>0</v>
      </c>
      <c r="K602" s="15" t="n">
        <f aca="false">E602+F602+G602+H602+I602+J602</f>
        <v>0</v>
      </c>
      <c r="M602" s="4" t="n">
        <f aca="false">E602+E603+E604+E605</f>
        <v>0</v>
      </c>
      <c r="N602" s="4" t="n">
        <f aca="false">F602+F603+F604+F605</f>
        <v>0</v>
      </c>
      <c r="O602" s="4" t="n">
        <f aca="false">G602+G603+G604+G605</f>
        <v>0</v>
      </c>
      <c r="P602" s="4" t="n">
        <f aca="false">H602+H603+H604+H605</f>
        <v>0</v>
      </c>
      <c r="Q602" s="4" t="n">
        <f aca="false">I602+I603+I604+I605</f>
        <v>0</v>
      </c>
      <c r="R602" s="4" t="n">
        <f aca="false">J602+J603+J604+J605</f>
        <v>0</v>
      </c>
      <c r="S602" s="4" t="n">
        <f aca="false">K602+K603+K604+K605</f>
        <v>0</v>
      </c>
      <c r="V602" s="1" t="n">
        <f aca="false">E601-M602</f>
        <v>0</v>
      </c>
      <c r="W602" s="5"/>
      <c r="Y602" s="1" t="n">
        <f aca="false">F601-N602</f>
        <v>0</v>
      </c>
      <c r="Z602" s="5"/>
      <c r="AB602" s="1" t="n">
        <f aca="false">G601-O602</f>
        <v>0</v>
      </c>
      <c r="AC602" s="5"/>
      <c r="AE602" s="1" t="n">
        <f aca="false">H601-P602</f>
        <v>0</v>
      </c>
      <c r="AF602" s="5"/>
      <c r="AH602" s="1" t="n">
        <f aca="false">I601-Q602</f>
        <v>0</v>
      </c>
      <c r="AI602" s="5"/>
      <c r="AK602" s="1" t="n">
        <f aca="false">J601-R602</f>
        <v>0</v>
      </c>
      <c r="AL602" s="5"/>
      <c r="AN602" s="1" t="n">
        <f aca="false">K601-S602</f>
        <v>0</v>
      </c>
    </row>
    <row r="603" customFormat="false" ht="25.5" hidden="false" customHeight="false" outlineLevel="0" collapsed="false">
      <c r="A603" s="21"/>
      <c r="B603" s="16"/>
      <c r="C603" s="17"/>
      <c r="D603" s="14" t="s">
        <v>29</v>
      </c>
      <c r="E603" s="15" t="n">
        <v>0</v>
      </c>
      <c r="F603" s="15" t="n">
        <v>0</v>
      </c>
      <c r="G603" s="15" t="n">
        <v>0</v>
      </c>
      <c r="H603" s="15" t="n">
        <v>0</v>
      </c>
      <c r="I603" s="15" t="n">
        <v>0</v>
      </c>
      <c r="J603" s="15" t="n">
        <v>0</v>
      </c>
      <c r="K603" s="15" t="n">
        <f aca="false">E603+F603+G603+H603+I603+J603</f>
        <v>0</v>
      </c>
      <c r="W603" s="5"/>
      <c r="Z603" s="5"/>
      <c r="AC603" s="5"/>
      <c r="AF603" s="5"/>
      <c r="AI603" s="5"/>
      <c r="AL603" s="5"/>
    </row>
    <row r="604" customFormat="false" ht="25.5" hidden="false" customHeight="false" outlineLevel="0" collapsed="false">
      <c r="A604" s="21"/>
      <c r="B604" s="16"/>
      <c r="C604" s="17"/>
      <c r="D604" s="14" t="s">
        <v>30</v>
      </c>
      <c r="E604" s="15" t="n">
        <v>0</v>
      </c>
      <c r="F604" s="15" t="n">
        <v>0</v>
      </c>
      <c r="G604" s="15" t="n">
        <v>0</v>
      </c>
      <c r="H604" s="15" t="n">
        <v>0</v>
      </c>
      <c r="I604" s="15" t="n">
        <v>0</v>
      </c>
      <c r="J604" s="15" t="n">
        <v>0</v>
      </c>
      <c r="K604" s="15" t="n">
        <f aca="false">E604+F604+G604+H604+I604+J604</f>
        <v>0</v>
      </c>
      <c r="W604" s="5"/>
      <c r="Z604" s="5"/>
      <c r="AC604" s="5"/>
      <c r="AF604" s="5"/>
      <c r="AI604" s="5"/>
      <c r="AL604" s="5"/>
    </row>
    <row r="605" customFormat="false" ht="12.75" hidden="false" customHeight="false" outlineLevel="0" collapsed="false">
      <c r="A605" s="21"/>
      <c r="B605" s="16"/>
      <c r="C605" s="17"/>
      <c r="D605" s="14" t="s">
        <v>31</v>
      </c>
      <c r="E605" s="15" t="n">
        <v>0</v>
      </c>
      <c r="F605" s="15" t="n">
        <v>0</v>
      </c>
      <c r="G605" s="15" t="n">
        <v>0</v>
      </c>
      <c r="H605" s="15" t="n">
        <v>0</v>
      </c>
      <c r="I605" s="15" t="n">
        <v>0</v>
      </c>
      <c r="J605" s="15" t="n">
        <v>0</v>
      </c>
      <c r="K605" s="15" t="n">
        <f aca="false">E605+F605+G605+H605+I605+J605</f>
        <v>0</v>
      </c>
      <c r="W605" s="5"/>
      <c r="Z605" s="5"/>
      <c r="AC605" s="5"/>
      <c r="AF605" s="5"/>
      <c r="AI605" s="5"/>
      <c r="AL605" s="5"/>
    </row>
    <row r="606" customFormat="false" ht="102" hidden="false" customHeight="false" outlineLevel="0" collapsed="false">
      <c r="A606" s="11" t="s">
        <v>234</v>
      </c>
      <c r="B606" s="12" t="s">
        <v>235</v>
      </c>
      <c r="C606" s="13" t="s">
        <v>32</v>
      </c>
      <c r="D606" s="14" t="s">
        <v>14</v>
      </c>
      <c r="E606" s="15" t="n">
        <v>590</v>
      </c>
      <c r="F606" s="15" t="n">
        <v>590</v>
      </c>
      <c r="G606" s="15" t="n">
        <v>590</v>
      </c>
      <c r="H606" s="15" t="n">
        <v>590</v>
      </c>
      <c r="I606" s="15" t="n">
        <v>590</v>
      </c>
      <c r="J606" s="15" t="n">
        <v>590</v>
      </c>
      <c r="K606" s="15" t="n">
        <f aca="false">E606+F606+G606+H606+I606+J606</f>
        <v>3540</v>
      </c>
      <c r="M606" s="4" t="n">
        <f aca="false">M607-E606</f>
        <v>0</v>
      </c>
      <c r="N606" s="4" t="n">
        <f aca="false">N607-F606</f>
        <v>0</v>
      </c>
      <c r="O606" s="4" t="n">
        <f aca="false">O607-G606</f>
        <v>0</v>
      </c>
      <c r="P606" s="4" t="n">
        <f aca="false">P607-H606</f>
        <v>0</v>
      </c>
      <c r="Q606" s="4" t="n">
        <f aca="false">Q607-I606</f>
        <v>0</v>
      </c>
      <c r="R606" s="4" t="n">
        <f aca="false">R607-J606</f>
        <v>0</v>
      </c>
      <c r="S606" s="4" t="n">
        <f aca="false">S607-K606</f>
        <v>0</v>
      </c>
      <c r="W606" s="5"/>
      <c r="Z606" s="5"/>
      <c r="AC606" s="5"/>
      <c r="AF606" s="5"/>
      <c r="AI606" s="5"/>
      <c r="AL606" s="5"/>
    </row>
    <row r="607" customFormat="false" ht="25.5" hidden="false" customHeight="false" outlineLevel="0" collapsed="false">
      <c r="A607" s="21"/>
      <c r="B607" s="16"/>
      <c r="C607" s="17"/>
      <c r="D607" s="14" t="s">
        <v>28</v>
      </c>
      <c r="E607" s="15" t="n">
        <v>0</v>
      </c>
      <c r="F607" s="15" t="n">
        <v>0</v>
      </c>
      <c r="G607" s="15" t="n">
        <v>0</v>
      </c>
      <c r="H607" s="15" t="n">
        <v>0</v>
      </c>
      <c r="I607" s="15" t="n">
        <v>0</v>
      </c>
      <c r="J607" s="15" t="n">
        <v>0</v>
      </c>
      <c r="K607" s="15" t="n">
        <f aca="false">E607+F607+G607+H607+I607+J607</f>
        <v>0</v>
      </c>
      <c r="M607" s="4" t="n">
        <f aca="false">E607+E608+E609+E610</f>
        <v>590</v>
      </c>
      <c r="N607" s="4" t="n">
        <f aca="false">F607+F608+F609+F610</f>
        <v>590</v>
      </c>
      <c r="O607" s="4" t="n">
        <f aca="false">G607+G608+G609+G610</f>
        <v>590</v>
      </c>
      <c r="P607" s="4" t="n">
        <f aca="false">H607+H608+H609+H610</f>
        <v>590</v>
      </c>
      <c r="Q607" s="4" t="n">
        <f aca="false">I607+I608+I609+I610</f>
        <v>590</v>
      </c>
      <c r="R607" s="4" t="n">
        <f aca="false">J607+J608+J609+J610</f>
        <v>590</v>
      </c>
      <c r="S607" s="4" t="n">
        <f aca="false">K607+K608+K609+K610</f>
        <v>3540</v>
      </c>
      <c r="V607" s="1" t="n">
        <f aca="false">E606-M607</f>
        <v>0</v>
      </c>
      <c r="W607" s="5"/>
      <c r="Y607" s="1" t="n">
        <f aca="false">F606-N607</f>
        <v>0</v>
      </c>
      <c r="Z607" s="5"/>
      <c r="AB607" s="1" t="n">
        <f aca="false">G606-O607</f>
        <v>0</v>
      </c>
      <c r="AC607" s="5"/>
      <c r="AE607" s="1" t="n">
        <f aca="false">H606-P607</f>
        <v>0</v>
      </c>
      <c r="AF607" s="5"/>
      <c r="AH607" s="1" t="n">
        <f aca="false">I606-Q607</f>
        <v>0</v>
      </c>
      <c r="AI607" s="5"/>
      <c r="AK607" s="1" t="n">
        <f aca="false">J606-R607</f>
        <v>0</v>
      </c>
      <c r="AL607" s="5"/>
      <c r="AN607" s="1" t="n">
        <f aca="false">K606-S607</f>
        <v>0</v>
      </c>
    </row>
    <row r="608" customFormat="false" ht="25.5" hidden="false" customHeight="false" outlineLevel="0" collapsed="false">
      <c r="A608" s="21"/>
      <c r="B608" s="16"/>
      <c r="C608" s="17"/>
      <c r="D608" s="14" t="s">
        <v>29</v>
      </c>
      <c r="E608" s="15" t="n">
        <v>0</v>
      </c>
      <c r="F608" s="15" t="n">
        <v>0</v>
      </c>
      <c r="G608" s="15" t="n">
        <v>0</v>
      </c>
      <c r="H608" s="15" t="n">
        <v>0</v>
      </c>
      <c r="I608" s="15" t="n">
        <v>0</v>
      </c>
      <c r="J608" s="15" t="n">
        <v>0</v>
      </c>
      <c r="K608" s="15" t="n">
        <f aca="false">E608+F608+G608+H608+I608+J608</f>
        <v>0</v>
      </c>
      <c r="W608" s="5"/>
      <c r="Z608" s="5"/>
      <c r="AC608" s="5"/>
      <c r="AF608" s="5"/>
      <c r="AI608" s="5"/>
      <c r="AL608" s="5"/>
    </row>
    <row r="609" customFormat="false" ht="25.5" hidden="false" customHeight="false" outlineLevel="0" collapsed="false">
      <c r="A609" s="21"/>
      <c r="B609" s="16"/>
      <c r="C609" s="17"/>
      <c r="D609" s="14" t="s">
        <v>30</v>
      </c>
      <c r="E609" s="15" t="n">
        <v>590</v>
      </c>
      <c r="F609" s="15" t="n">
        <v>590</v>
      </c>
      <c r="G609" s="15" t="n">
        <v>590</v>
      </c>
      <c r="H609" s="15" t="n">
        <v>590</v>
      </c>
      <c r="I609" s="15" t="n">
        <v>590</v>
      </c>
      <c r="J609" s="15" t="n">
        <v>590</v>
      </c>
      <c r="K609" s="15" t="n">
        <f aca="false">E609+F609+G609+H609+I609+J609</f>
        <v>3540</v>
      </c>
      <c r="W609" s="5"/>
      <c r="Z609" s="5"/>
      <c r="AC609" s="5"/>
      <c r="AF609" s="5"/>
      <c r="AI609" s="5"/>
      <c r="AL609" s="5"/>
    </row>
    <row r="610" customFormat="false" ht="12.75" hidden="false" customHeight="false" outlineLevel="0" collapsed="false">
      <c r="A610" s="21"/>
      <c r="B610" s="16"/>
      <c r="C610" s="17"/>
      <c r="D610" s="14" t="s">
        <v>31</v>
      </c>
      <c r="E610" s="15" t="n">
        <v>0</v>
      </c>
      <c r="F610" s="15" t="n">
        <v>0</v>
      </c>
      <c r="G610" s="15" t="n">
        <v>0</v>
      </c>
      <c r="H610" s="15" t="n">
        <v>0</v>
      </c>
      <c r="I610" s="15" t="n">
        <v>0</v>
      </c>
      <c r="J610" s="15" t="n">
        <v>0</v>
      </c>
      <c r="K610" s="15" t="n">
        <f aca="false">E610+F610+G610+H610+I610+J610</f>
        <v>0</v>
      </c>
      <c r="W610" s="5"/>
      <c r="Z610" s="5"/>
      <c r="AC610" s="5"/>
      <c r="AF610" s="5"/>
      <c r="AI610" s="5"/>
      <c r="AL610" s="5"/>
    </row>
    <row r="611" customFormat="false" ht="140.25" hidden="false" customHeight="false" outlineLevel="0" collapsed="false">
      <c r="A611" s="11" t="s">
        <v>236</v>
      </c>
      <c r="B611" s="12" t="s">
        <v>237</v>
      </c>
      <c r="C611" s="13" t="s">
        <v>32</v>
      </c>
      <c r="D611" s="14" t="s">
        <v>14</v>
      </c>
      <c r="E611" s="15" t="n">
        <v>552</v>
      </c>
      <c r="F611" s="15" t="n">
        <v>552</v>
      </c>
      <c r="G611" s="15" t="n">
        <v>552</v>
      </c>
      <c r="H611" s="15" t="n">
        <v>560</v>
      </c>
      <c r="I611" s="15" t="n">
        <v>851.2</v>
      </c>
      <c r="J611" s="15" t="n">
        <v>1181.2</v>
      </c>
      <c r="K611" s="15" t="n">
        <f aca="false">E611+F611+G611+H611+I611+J611</f>
        <v>4248.4</v>
      </c>
      <c r="M611" s="4" t="n">
        <f aca="false">M612-E611</f>
        <v>0</v>
      </c>
      <c r="N611" s="4" t="n">
        <f aca="false">N612-F611</f>
        <v>0</v>
      </c>
      <c r="O611" s="4" t="n">
        <f aca="false">O612-G611</f>
        <v>0</v>
      </c>
      <c r="P611" s="4" t="n">
        <f aca="false">P612-H611</f>
        <v>0</v>
      </c>
      <c r="Q611" s="4" t="n">
        <f aca="false">Q612-I611</f>
        <v>0</v>
      </c>
      <c r="R611" s="4" t="n">
        <f aca="false">R612-J611</f>
        <v>0</v>
      </c>
      <c r="S611" s="4" t="n">
        <f aca="false">S612-K611</f>
        <v>0</v>
      </c>
      <c r="W611" s="5"/>
      <c r="Z611" s="5"/>
      <c r="AC611" s="5"/>
      <c r="AF611" s="5"/>
      <c r="AI611" s="5"/>
      <c r="AL611" s="5"/>
    </row>
    <row r="612" customFormat="false" ht="25.5" hidden="false" customHeight="false" outlineLevel="0" collapsed="false">
      <c r="A612" s="21"/>
      <c r="B612" s="16"/>
      <c r="C612" s="17"/>
      <c r="D612" s="14" t="s">
        <v>28</v>
      </c>
      <c r="E612" s="15" t="n">
        <v>0</v>
      </c>
      <c r="F612" s="15" t="n">
        <v>0</v>
      </c>
      <c r="G612" s="15" t="n">
        <v>0</v>
      </c>
      <c r="H612" s="15" t="n">
        <v>0</v>
      </c>
      <c r="I612" s="15" t="n">
        <v>0</v>
      </c>
      <c r="J612" s="15" t="n">
        <v>0</v>
      </c>
      <c r="K612" s="15" t="n">
        <f aca="false">E612+F612+G612+H612+I612+J612</f>
        <v>0</v>
      </c>
      <c r="M612" s="4" t="n">
        <f aca="false">E612+E613+E614+E615</f>
        <v>552</v>
      </c>
      <c r="N612" s="4" t="n">
        <f aca="false">F612+F613+F614+F615</f>
        <v>552</v>
      </c>
      <c r="O612" s="4" t="n">
        <f aca="false">G612+G613+G614+G615</f>
        <v>552</v>
      </c>
      <c r="P612" s="4" t="n">
        <f aca="false">H612+H613+H614+H615</f>
        <v>560</v>
      </c>
      <c r="Q612" s="4" t="n">
        <f aca="false">I612+I613+I614+I615</f>
        <v>851.2</v>
      </c>
      <c r="R612" s="4" t="n">
        <f aca="false">J612+J613+J614+J615</f>
        <v>1181.2</v>
      </c>
      <c r="S612" s="4" t="n">
        <f aca="false">K612+K613+K614+K615</f>
        <v>4248.4</v>
      </c>
      <c r="W612" s="5"/>
      <c r="Z612" s="5"/>
      <c r="AC612" s="5"/>
      <c r="AF612" s="5"/>
      <c r="AI612" s="5"/>
      <c r="AL612" s="5"/>
    </row>
    <row r="613" customFormat="false" ht="25.5" hidden="false" customHeight="false" outlineLevel="0" collapsed="false">
      <c r="A613" s="21"/>
      <c r="B613" s="16"/>
      <c r="C613" s="17"/>
      <c r="D613" s="14" t="s">
        <v>29</v>
      </c>
      <c r="E613" s="15" t="n">
        <v>0</v>
      </c>
      <c r="F613" s="15" t="n">
        <v>0</v>
      </c>
      <c r="G613" s="15" t="n">
        <v>0</v>
      </c>
      <c r="H613" s="15" t="n">
        <v>0</v>
      </c>
      <c r="I613" s="15" t="n">
        <v>0</v>
      </c>
      <c r="J613" s="15" t="n">
        <v>0</v>
      </c>
      <c r="K613" s="15" t="n">
        <f aca="false">E613+F613+G613+H613+I613+J613</f>
        <v>0</v>
      </c>
      <c r="W613" s="5"/>
      <c r="Z613" s="5"/>
      <c r="AC613" s="5"/>
      <c r="AF613" s="5"/>
      <c r="AI613" s="5"/>
      <c r="AL613" s="5"/>
    </row>
    <row r="614" customFormat="false" ht="25.5" hidden="false" customHeight="false" outlineLevel="0" collapsed="false">
      <c r="A614" s="21"/>
      <c r="B614" s="16"/>
      <c r="C614" s="17"/>
      <c r="D614" s="14" t="s">
        <v>30</v>
      </c>
      <c r="E614" s="15" t="n">
        <v>552</v>
      </c>
      <c r="F614" s="15" t="n">
        <v>552</v>
      </c>
      <c r="G614" s="15" t="n">
        <v>552</v>
      </c>
      <c r="H614" s="15" t="n">
        <v>560</v>
      </c>
      <c r="I614" s="15" t="n">
        <v>851.2</v>
      </c>
      <c r="J614" s="15" t="n">
        <v>1181.2</v>
      </c>
      <c r="K614" s="15" t="n">
        <f aca="false">E614+F614+G614+H614+I614+J614</f>
        <v>4248.4</v>
      </c>
      <c r="W614" s="5"/>
      <c r="Z614" s="5"/>
      <c r="AC614" s="5"/>
      <c r="AF614" s="5"/>
      <c r="AI614" s="5"/>
      <c r="AL614" s="5"/>
    </row>
    <row r="615" customFormat="false" ht="12.75" hidden="false" customHeight="false" outlineLevel="0" collapsed="false">
      <c r="A615" s="21"/>
      <c r="B615" s="16"/>
      <c r="C615" s="17"/>
      <c r="D615" s="14" t="s">
        <v>31</v>
      </c>
      <c r="E615" s="15" t="n">
        <v>0</v>
      </c>
      <c r="F615" s="15" t="n">
        <v>0</v>
      </c>
      <c r="G615" s="15" t="n">
        <v>0</v>
      </c>
      <c r="H615" s="15" t="n">
        <v>0</v>
      </c>
      <c r="I615" s="15" t="n">
        <v>0</v>
      </c>
      <c r="J615" s="15" t="n">
        <v>0</v>
      </c>
      <c r="K615" s="15" t="n">
        <f aca="false">E615+F615+G615+H615+I615+J615</f>
        <v>0</v>
      </c>
      <c r="W615" s="5"/>
      <c r="Z615" s="5"/>
      <c r="AC615" s="5"/>
      <c r="AF615" s="5"/>
      <c r="AI615" s="5"/>
      <c r="AL615" s="5"/>
    </row>
    <row r="616" customFormat="false" ht="89.25" hidden="false" customHeight="false" outlineLevel="0" collapsed="false">
      <c r="A616" s="11" t="s">
        <v>238</v>
      </c>
      <c r="B616" s="12" t="s">
        <v>239</v>
      </c>
      <c r="C616" s="13" t="s">
        <v>32</v>
      </c>
      <c r="D616" s="14" t="s">
        <v>14</v>
      </c>
      <c r="E616" s="15" t="n">
        <v>0</v>
      </c>
      <c r="F616" s="15" t="n">
        <v>0</v>
      </c>
      <c r="G616" s="15" t="n">
        <v>0</v>
      </c>
      <c r="H616" s="15" t="n">
        <v>0</v>
      </c>
      <c r="I616" s="15" t="n">
        <v>0</v>
      </c>
      <c r="J616" s="15" t="n">
        <v>0</v>
      </c>
      <c r="K616" s="15" t="n">
        <f aca="false">E616+F616+G616+H616+I616+J616</f>
        <v>0</v>
      </c>
      <c r="M616" s="4" t="n">
        <f aca="false">M617-E616</f>
        <v>0</v>
      </c>
      <c r="N616" s="4" t="n">
        <f aca="false">N617-F616</f>
        <v>0</v>
      </c>
      <c r="O616" s="4" t="n">
        <f aca="false">O617-G616</f>
        <v>0</v>
      </c>
      <c r="P616" s="4" t="n">
        <f aca="false">P617-H616</f>
        <v>0</v>
      </c>
      <c r="Q616" s="4" t="n">
        <f aca="false">Q617-I616</f>
        <v>0</v>
      </c>
      <c r="R616" s="4" t="n">
        <f aca="false">R617-J616</f>
        <v>0</v>
      </c>
      <c r="S616" s="4" t="n">
        <f aca="false">S617-K616</f>
        <v>0</v>
      </c>
      <c r="W616" s="5"/>
      <c r="Z616" s="5"/>
      <c r="AC616" s="5"/>
      <c r="AF616" s="5"/>
      <c r="AI616" s="5"/>
      <c r="AL616" s="5"/>
    </row>
    <row r="617" customFormat="false" ht="25.5" hidden="false" customHeight="false" outlineLevel="0" collapsed="false">
      <c r="A617" s="21"/>
      <c r="B617" s="16"/>
      <c r="C617" s="17"/>
      <c r="D617" s="14" t="s">
        <v>28</v>
      </c>
      <c r="E617" s="15" t="n">
        <v>0</v>
      </c>
      <c r="F617" s="15" t="n">
        <v>0</v>
      </c>
      <c r="G617" s="15" t="n">
        <v>0</v>
      </c>
      <c r="H617" s="15" t="n">
        <v>0</v>
      </c>
      <c r="I617" s="15" t="n">
        <v>0</v>
      </c>
      <c r="J617" s="15" t="n">
        <v>0</v>
      </c>
      <c r="K617" s="15" t="n">
        <f aca="false">E617+F617+G617+H617+I617+J617</f>
        <v>0</v>
      </c>
      <c r="M617" s="4" t="n">
        <f aca="false">E617+E618+E619+E620</f>
        <v>0</v>
      </c>
      <c r="N617" s="4" t="n">
        <f aca="false">F617+F618+F619+F620</f>
        <v>0</v>
      </c>
      <c r="O617" s="4" t="n">
        <f aca="false">G617+G618+G619+G620</f>
        <v>0</v>
      </c>
      <c r="P617" s="4" t="n">
        <f aca="false">H617+H618+H619+H620</f>
        <v>0</v>
      </c>
      <c r="Q617" s="4" t="n">
        <f aca="false">I617+I618+I619+I620</f>
        <v>0</v>
      </c>
      <c r="R617" s="4" t="n">
        <f aca="false">J617+J618+J619+J620</f>
        <v>0</v>
      </c>
      <c r="S617" s="4" t="n">
        <f aca="false">K617+K618+K619+K620</f>
        <v>0</v>
      </c>
      <c r="W617" s="5"/>
      <c r="Z617" s="5"/>
      <c r="AC617" s="5"/>
      <c r="AF617" s="5"/>
      <c r="AI617" s="5"/>
      <c r="AL617" s="5"/>
    </row>
    <row r="618" customFormat="false" ht="25.5" hidden="false" customHeight="false" outlineLevel="0" collapsed="false">
      <c r="A618" s="21"/>
      <c r="B618" s="16"/>
      <c r="C618" s="17"/>
      <c r="D618" s="14" t="s">
        <v>29</v>
      </c>
      <c r="E618" s="15" t="n">
        <v>0</v>
      </c>
      <c r="F618" s="15" t="n">
        <v>0</v>
      </c>
      <c r="G618" s="15" t="n">
        <v>0</v>
      </c>
      <c r="H618" s="15" t="n">
        <v>0</v>
      </c>
      <c r="I618" s="15" t="n">
        <v>0</v>
      </c>
      <c r="J618" s="15" t="n">
        <v>0</v>
      </c>
      <c r="K618" s="15" t="n">
        <f aca="false">E618+F618+G618+H618+I618+J618</f>
        <v>0</v>
      </c>
      <c r="W618" s="5"/>
      <c r="Z618" s="5"/>
      <c r="AC618" s="5"/>
      <c r="AF618" s="5"/>
      <c r="AI618" s="5"/>
      <c r="AL618" s="5"/>
    </row>
    <row r="619" customFormat="false" ht="25.5" hidden="false" customHeight="false" outlineLevel="0" collapsed="false">
      <c r="A619" s="21"/>
      <c r="B619" s="16"/>
      <c r="C619" s="17"/>
      <c r="D619" s="14" t="s">
        <v>30</v>
      </c>
      <c r="E619" s="15" t="n">
        <v>0</v>
      </c>
      <c r="F619" s="15" t="n">
        <v>0</v>
      </c>
      <c r="G619" s="15" t="n">
        <v>0</v>
      </c>
      <c r="H619" s="15" t="n">
        <v>0</v>
      </c>
      <c r="I619" s="15" t="n">
        <v>0</v>
      </c>
      <c r="J619" s="15" t="n">
        <v>0</v>
      </c>
      <c r="K619" s="15" t="n">
        <f aca="false">E619+F619+G619+H619+I619+J619</f>
        <v>0</v>
      </c>
      <c r="W619" s="5"/>
      <c r="Z619" s="5"/>
      <c r="AC619" s="5"/>
      <c r="AF619" s="5"/>
      <c r="AI619" s="5"/>
      <c r="AL619" s="5"/>
    </row>
    <row r="620" customFormat="false" ht="12.75" hidden="false" customHeight="false" outlineLevel="0" collapsed="false">
      <c r="A620" s="21"/>
      <c r="B620" s="16"/>
      <c r="C620" s="17"/>
      <c r="D620" s="14" t="s">
        <v>31</v>
      </c>
      <c r="E620" s="15" t="n">
        <v>0</v>
      </c>
      <c r="F620" s="15" t="n">
        <v>0</v>
      </c>
      <c r="G620" s="15" t="n">
        <v>0</v>
      </c>
      <c r="H620" s="15" t="n">
        <v>0</v>
      </c>
      <c r="I620" s="15" t="n">
        <v>0</v>
      </c>
      <c r="J620" s="15" t="n">
        <v>0</v>
      </c>
      <c r="K620" s="15" t="n">
        <f aca="false">E620+F620+G620+H620+I620+J620</f>
        <v>0</v>
      </c>
      <c r="W620" s="5"/>
      <c r="Z620" s="5"/>
      <c r="AC620" s="5"/>
      <c r="AF620" s="5"/>
      <c r="AI620" s="5"/>
      <c r="AL620" s="5"/>
    </row>
    <row r="621" customFormat="false" ht="89.25" hidden="false" customHeight="false" outlineLevel="0" collapsed="false">
      <c r="A621" s="11" t="s">
        <v>240</v>
      </c>
      <c r="B621" s="12" t="s">
        <v>241</v>
      </c>
      <c r="C621" s="13" t="s">
        <v>32</v>
      </c>
      <c r="D621" s="14" t="s">
        <v>14</v>
      </c>
      <c r="E621" s="15" t="n">
        <v>0</v>
      </c>
      <c r="F621" s="15" t="n">
        <v>0</v>
      </c>
      <c r="G621" s="15" t="n">
        <v>0</v>
      </c>
      <c r="H621" s="15" t="n">
        <v>0</v>
      </c>
      <c r="I621" s="15" t="n">
        <v>0</v>
      </c>
      <c r="J621" s="15" t="n">
        <v>0</v>
      </c>
      <c r="K621" s="15" t="n">
        <f aca="false">E621+F621+G621+H621+I621+J621</f>
        <v>0</v>
      </c>
      <c r="M621" s="4" t="n">
        <f aca="false">M622-E621</f>
        <v>0</v>
      </c>
      <c r="N621" s="4" t="n">
        <f aca="false">N622-F621</f>
        <v>0</v>
      </c>
      <c r="O621" s="4" t="n">
        <f aca="false">O622-G621</f>
        <v>0</v>
      </c>
      <c r="P621" s="4" t="n">
        <f aca="false">P622-H621</f>
        <v>0</v>
      </c>
      <c r="Q621" s="4" t="n">
        <f aca="false">Q622-I621</f>
        <v>0</v>
      </c>
      <c r="R621" s="4" t="n">
        <f aca="false">R622-J621</f>
        <v>0</v>
      </c>
      <c r="S621" s="4" t="n">
        <f aca="false">S622-K621</f>
        <v>0</v>
      </c>
      <c r="W621" s="5"/>
      <c r="Z621" s="5"/>
      <c r="AC621" s="5"/>
      <c r="AF621" s="5"/>
      <c r="AI621" s="5"/>
      <c r="AL621" s="5"/>
    </row>
    <row r="622" customFormat="false" ht="25.5" hidden="false" customHeight="false" outlineLevel="0" collapsed="false">
      <c r="A622" s="21"/>
      <c r="B622" s="16"/>
      <c r="C622" s="17"/>
      <c r="D622" s="14" t="s">
        <v>28</v>
      </c>
      <c r="E622" s="15" t="n">
        <v>0</v>
      </c>
      <c r="F622" s="15" t="n">
        <v>0</v>
      </c>
      <c r="G622" s="15" t="n">
        <v>0</v>
      </c>
      <c r="H622" s="15" t="n">
        <v>0</v>
      </c>
      <c r="I622" s="15" t="n">
        <v>0</v>
      </c>
      <c r="J622" s="15" t="n">
        <v>0</v>
      </c>
      <c r="K622" s="15" t="n">
        <f aca="false">E622+F622+G622+H622+I622+J622</f>
        <v>0</v>
      </c>
      <c r="M622" s="4" t="n">
        <f aca="false">E622+E623+E624+E625</f>
        <v>0</v>
      </c>
      <c r="N622" s="4" t="n">
        <f aca="false">F622+F623+F624+F625</f>
        <v>0</v>
      </c>
      <c r="O622" s="4" t="n">
        <f aca="false">G622+G623+G624+G625</f>
        <v>0</v>
      </c>
      <c r="P622" s="4" t="n">
        <f aca="false">H622+H623+H624+H625</f>
        <v>0</v>
      </c>
      <c r="Q622" s="4" t="n">
        <f aca="false">I622+I623+I624+I625</f>
        <v>0</v>
      </c>
      <c r="R622" s="4" t="n">
        <f aca="false">J622+J623+J624+J625</f>
        <v>0</v>
      </c>
      <c r="S622" s="4" t="n">
        <f aca="false">K622+K623+K624+K625</f>
        <v>0</v>
      </c>
      <c r="W622" s="5"/>
      <c r="Z622" s="5"/>
      <c r="AC622" s="5"/>
      <c r="AF622" s="5"/>
      <c r="AI622" s="5"/>
      <c r="AL622" s="5"/>
    </row>
    <row r="623" customFormat="false" ht="25.5" hidden="false" customHeight="false" outlineLevel="0" collapsed="false">
      <c r="A623" s="21"/>
      <c r="B623" s="16"/>
      <c r="C623" s="17"/>
      <c r="D623" s="14" t="s">
        <v>29</v>
      </c>
      <c r="E623" s="15" t="n">
        <v>0</v>
      </c>
      <c r="F623" s="15" t="n">
        <v>0</v>
      </c>
      <c r="G623" s="15" t="n">
        <v>0</v>
      </c>
      <c r="H623" s="15" t="n">
        <v>0</v>
      </c>
      <c r="I623" s="15" t="n">
        <v>0</v>
      </c>
      <c r="J623" s="15" t="n">
        <v>0</v>
      </c>
      <c r="K623" s="15" t="n">
        <f aca="false">E623+F623+G623+H623+I623+J623</f>
        <v>0</v>
      </c>
      <c r="W623" s="5"/>
      <c r="Z623" s="5"/>
      <c r="AC623" s="5"/>
      <c r="AF623" s="5"/>
      <c r="AI623" s="5"/>
      <c r="AL623" s="5"/>
    </row>
    <row r="624" customFormat="false" ht="25.5" hidden="false" customHeight="false" outlineLevel="0" collapsed="false">
      <c r="A624" s="21"/>
      <c r="B624" s="16"/>
      <c r="C624" s="17"/>
      <c r="D624" s="14" t="s">
        <v>30</v>
      </c>
      <c r="E624" s="15" t="n">
        <v>0</v>
      </c>
      <c r="F624" s="15" t="n">
        <v>0</v>
      </c>
      <c r="G624" s="15" t="n">
        <v>0</v>
      </c>
      <c r="H624" s="15" t="n">
        <v>0</v>
      </c>
      <c r="I624" s="15" t="n">
        <v>0</v>
      </c>
      <c r="J624" s="15" t="n">
        <v>0</v>
      </c>
      <c r="K624" s="15" t="n">
        <f aca="false">E624+F624+G624+H624+I624+J624</f>
        <v>0</v>
      </c>
      <c r="W624" s="5"/>
      <c r="Z624" s="5"/>
      <c r="AC624" s="5"/>
      <c r="AF624" s="5"/>
      <c r="AI624" s="5"/>
      <c r="AL624" s="5"/>
    </row>
    <row r="625" customFormat="false" ht="12.75" hidden="false" customHeight="false" outlineLevel="0" collapsed="false">
      <c r="A625" s="21"/>
      <c r="B625" s="16"/>
      <c r="C625" s="17"/>
      <c r="D625" s="14" t="s">
        <v>31</v>
      </c>
      <c r="E625" s="15" t="n">
        <v>0</v>
      </c>
      <c r="F625" s="15" t="n">
        <v>0</v>
      </c>
      <c r="G625" s="15" t="n">
        <v>0</v>
      </c>
      <c r="H625" s="15" t="n">
        <v>0</v>
      </c>
      <c r="I625" s="15" t="n">
        <v>0</v>
      </c>
      <c r="J625" s="15" t="n">
        <v>0</v>
      </c>
      <c r="K625" s="15" t="n">
        <f aca="false">E625+F625+G625+H625+I625+J625</f>
        <v>0</v>
      </c>
      <c r="W625" s="5"/>
      <c r="Z625" s="5"/>
      <c r="AC625" s="5"/>
      <c r="AF625" s="5"/>
      <c r="AI625" s="5"/>
      <c r="AL625" s="5"/>
    </row>
    <row r="626" customFormat="false" ht="89.25" hidden="false" customHeight="false" outlineLevel="0" collapsed="false">
      <c r="A626" s="11" t="s">
        <v>242</v>
      </c>
      <c r="B626" s="12" t="s">
        <v>243</v>
      </c>
      <c r="C626" s="13" t="s">
        <v>32</v>
      </c>
      <c r="D626" s="14" t="s">
        <v>14</v>
      </c>
      <c r="E626" s="15" t="n">
        <v>528</v>
      </c>
      <c r="F626" s="15" t="n">
        <v>528</v>
      </c>
      <c r="G626" s="15" t="n">
        <v>528</v>
      </c>
      <c r="H626" s="15" t="n">
        <v>528</v>
      </c>
      <c r="I626" s="15" t="n">
        <v>528</v>
      </c>
      <c r="J626" s="15" t="n">
        <v>528</v>
      </c>
      <c r="K626" s="15" t="n">
        <f aca="false">E626+F626+G626+H626+I626+J626</f>
        <v>3168</v>
      </c>
      <c r="M626" s="4" t="n">
        <f aca="false">M627-E626</f>
        <v>0</v>
      </c>
      <c r="N626" s="4" t="n">
        <f aca="false">N627-F626</f>
        <v>0</v>
      </c>
      <c r="O626" s="4" t="n">
        <f aca="false">O627-G626</f>
        <v>0</v>
      </c>
      <c r="P626" s="4" t="n">
        <f aca="false">P627-H626</f>
        <v>0</v>
      </c>
      <c r="Q626" s="4" t="n">
        <f aca="false">Q627-I626</f>
        <v>0</v>
      </c>
      <c r="R626" s="4" t="n">
        <f aca="false">R627-J626</f>
        <v>0</v>
      </c>
      <c r="S626" s="4" t="n">
        <f aca="false">S627-K626</f>
        <v>0</v>
      </c>
      <c r="W626" s="5"/>
      <c r="Z626" s="5"/>
      <c r="AC626" s="5"/>
      <c r="AF626" s="5"/>
      <c r="AI626" s="5"/>
      <c r="AL626" s="5"/>
    </row>
    <row r="627" customFormat="false" ht="25.5" hidden="false" customHeight="false" outlineLevel="0" collapsed="false">
      <c r="A627" s="21"/>
      <c r="B627" s="16"/>
      <c r="C627" s="17"/>
      <c r="D627" s="14" t="s">
        <v>28</v>
      </c>
      <c r="E627" s="15" t="n">
        <v>0</v>
      </c>
      <c r="F627" s="15" t="n">
        <v>0</v>
      </c>
      <c r="G627" s="15" t="n">
        <v>0</v>
      </c>
      <c r="H627" s="15" t="n">
        <v>0</v>
      </c>
      <c r="I627" s="15" t="n">
        <v>0</v>
      </c>
      <c r="J627" s="15" t="n">
        <v>0</v>
      </c>
      <c r="K627" s="15" t="n">
        <f aca="false">E627+F627+G627+H627+I627+J627</f>
        <v>0</v>
      </c>
      <c r="M627" s="4" t="n">
        <f aca="false">E627+E628+E629+E630</f>
        <v>528</v>
      </c>
      <c r="N627" s="4" t="n">
        <f aca="false">F627+F628+F629+F630</f>
        <v>528</v>
      </c>
      <c r="O627" s="4" t="n">
        <f aca="false">G627+G628+G629+G630</f>
        <v>528</v>
      </c>
      <c r="P627" s="4" t="n">
        <f aca="false">H627+H628+H629+H630</f>
        <v>528</v>
      </c>
      <c r="Q627" s="4" t="n">
        <f aca="false">I627+I628+I629+I630</f>
        <v>528</v>
      </c>
      <c r="R627" s="4" t="n">
        <f aca="false">J627+J628+J629+J630</f>
        <v>528</v>
      </c>
      <c r="S627" s="4" t="n">
        <f aca="false">K627+K628+K629+K630</f>
        <v>3168</v>
      </c>
      <c r="W627" s="5"/>
      <c r="Z627" s="5"/>
      <c r="AC627" s="5"/>
      <c r="AF627" s="5"/>
      <c r="AI627" s="5"/>
      <c r="AL627" s="5"/>
    </row>
    <row r="628" customFormat="false" ht="25.5" hidden="false" customHeight="false" outlineLevel="0" collapsed="false">
      <c r="A628" s="21"/>
      <c r="B628" s="16"/>
      <c r="C628" s="17"/>
      <c r="D628" s="14" t="s">
        <v>29</v>
      </c>
      <c r="E628" s="15" t="n">
        <v>0</v>
      </c>
      <c r="F628" s="15" t="n">
        <v>0</v>
      </c>
      <c r="G628" s="15" t="n">
        <v>0</v>
      </c>
      <c r="H628" s="15" t="n">
        <v>0</v>
      </c>
      <c r="I628" s="15" t="n">
        <v>0</v>
      </c>
      <c r="J628" s="15" t="n">
        <v>0</v>
      </c>
      <c r="K628" s="15" t="n">
        <f aca="false">E628+F628+G628+H628+I628+J628</f>
        <v>0</v>
      </c>
      <c r="W628" s="5"/>
      <c r="Z628" s="5"/>
      <c r="AC628" s="5"/>
      <c r="AF628" s="5"/>
      <c r="AI628" s="5"/>
      <c r="AL628" s="5"/>
    </row>
    <row r="629" customFormat="false" ht="25.5" hidden="false" customHeight="false" outlineLevel="0" collapsed="false">
      <c r="A629" s="21"/>
      <c r="B629" s="16"/>
      <c r="C629" s="17"/>
      <c r="D629" s="14" t="s">
        <v>30</v>
      </c>
      <c r="E629" s="15" t="n">
        <v>528</v>
      </c>
      <c r="F629" s="15" t="n">
        <v>528</v>
      </c>
      <c r="G629" s="15" t="n">
        <v>528</v>
      </c>
      <c r="H629" s="15" t="n">
        <v>528</v>
      </c>
      <c r="I629" s="15" t="n">
        <v>528</v>
      </c>
      <c r="J629" s="15" t="n">
        <v>528</v>
      </c>
      <c r="K629" s="15" t="n">
        <f aca="false">E629+F629+G629+H629+I629+J629</f>
        <v>3168</v>
      </c>
      <c r="W629" s="5"/>
      <c r="Z629" s="5"/>
      <c r="AC629" s="5"/>
      <c r="AF629" s="5"/>
      <c r="AI629" s="5"/>
      <c r="AL629" s="5"/>
    </row>
    <row r="630" customFormat="false" ht="12.75" hidden="false" customHeight="false" outlineLevel="0" collapsed="false">
      <c r="A630" s="21"/>
      <c r="B630" s="16"/>
      <c r="C630" s="17"/>
      <c r="D630" s="14" t="s">
        <v>31</v>
      </c>
      <c r="E630" s="15" t="n">
        <v>0</v>
      </c>
      <c r="F630" s="15" t="n">
        <v>0</v>
      </c>
      <c r="G630" s="15" t="n">
        <v>0</v>
      </c>
      <c r="H630" s="15" t="n">
        <v>0</v>
      </c>
      <c r="I630" s="15" t="n">
        <v>0</v>
      </c>
      <c r="J630" s="15" t="n">
        <v>0</v>
      </c>
      <c r="K630" s="15" t="n">
        <f aca="false">E630+F630+G630+H630+I630+J630</f>
        <v>0</v>
      </c>
      <c r="W630" s="5"/>
      <c r="Z630" s="5"/>
      <c r="AC630" s="5"/>
      <c r="AF630" s="5"/>
      <c r="AI630" s="5"/>
      <c r="AL630" s="5"/>
    </row>
    <row r="631" customFormat="false" ht="89.25" hidden="false" customHeight="false" outlineLevel="0" collapsed="false">
      <c r="A631" s="11" t="s">
        <v>244</v>
      </c>
      <c r="B631" s="12" t="s">
        <v>245</v>
      </c>
      <c r="C631" s="13" t="s">
        <v>32</v>
      </c>
      <c r="D631" s="14" t="s">
        <v>14</v>
      </c>
      <c r="E631" s="15" t="n">
        <v>600</v>
      </c>
      <c r="F631" s="15" t="n">
        <v>600</v>
      </c>
      <c r="G631" s="15" t="n">
        <v>600</v>
      </c>
      <c r="H631" s="15" t="n">
        <v>600</v>
      </c>
      <c r="I631" s="15" t="n">
        <v>600</v>
      </c>
      <c r="J631" s="15" t="n">
        <v>600</v>
      </c>
      <c r="K631" s="15" t="n">
        <f aca="false">E631+F631+G631+H631+I631+J631</f>
        <v>3600</v>
      </c>
      <c r="M631" s="4" t="n">
        <f aca="false">M632-E631</f>
        <v>0</v>
      </c>
      <c r="N631" s="4" t="n">
        <f aca="false">N632-F631</f>
        <v>0</v>
      </c>
      <c r="O631" s="4" t="n">
        <f aca="false">O632-G631</f>
        <v>0</v>
      </c>
      <c r="P631" s="4" t="n">
        <f aca="false">P632-H631</f>
        <v>0</v>
      </c>
      <c r="Q631" s="4" t="n">
        <f aca="false">Q632-I631</f>
        <v>0</v>
      </c>
      <c r="R631" s="4" t="n">
        <f aca="false">R632-J631</f>
        <v>0</v>
      </c>
      <c r="S631" s="4" t="n">
        <f aca="false">S632-K631</f>
        <v>0</v>
      </c>
      <c r="W631" s="5"/>
      <c r="Z631" s="5"/>
      <c r="AC631" s="5"/>
      <c r="AF631" s="5"/>
      <c r="AI631" s="5"/>
      <c r="AL631" s="5"/>
    </row>
    <row r="632" customFormat="false" ht="25.5" hidden="false" customHeight="false" outlineLevel="0" collapsed="false">
      <c r="A632" s="21"/>
      <c r="B632" s="16"/>
      <c r="C632" s="17"/>
      <c r="D632" s="14" t="s">
        <v>28</v>
      </c>
      <c r="E632" s="15" t="n">
        <v>0</v>
      </c>
      <c r="F632" s="15" t="n">
        <v>0</v>
      </c>
      <c r="G632" s="15" t="n">
        <v>0</v>
      </c>
      <c r="H632" s="15" t="n">
        <v>0</v>
      </c>
      <c r="I632" s="15" t="n">
        <v>0</v>
      </c>
      <c r="J632" s="15" t="n">
        <v>0</v>
      </c>
      <c r="K632" s="15" t="n">
        <f aca="false">E632+F632+G632+H632+I632+J632</f>
        <v>0</v>
      </c>
      <c r="M632" s="4" t="n">
        <f aca="false">E632+E633+E634+E635</f>
        <v>600</v>
      </c>
      <c r="N632" s="4" t="n">
        <f aca="false">F632+F633+F634+F635</f>
        <v>600</v>
      </c>
      <c r="O632" s="4" t="n">
        <f aca="false">G632+G633+G634+G635</f>
        <v>600</v>
      </c>
      <c r="P632" s="4" t="n">
        <f aca="false">H632+H633+H634+H635</f>
        <v>600</v>
      </c>
      <c r="Q632" s="4" t="n">
        <f aca="false">I632+I633+I634+I635</f>
        <v>600</v>
      </c>
      <c r="R632" s="4" t="n">
        <f aca="false">J632+J633+J634+J635</f>
        <v>600</v>
      </c>
      <c r="S632" s="4" t="n">
        <f aca="false">K632+K633+K634+K635</f>
        <v>3600</v>
      </c>
      <c r="W632" s="5"/>
      <c r="Z632" s="5"/>
      <c r="AC632" s="5"/>
      <c r="AF632" s="5"/>
      <c r="AI632" s="5"/>
      <c r="AL632" s="5"/>
    </row>
    <row r="633" customFormat="false" ht="25.5" hidden="false" customHeight="false" outlineLevel="0" collapsed="false">
      <c r="A633" s="21"/>
      <c r="B633" s="16"/>
      <c r="C633" s="17"/>
      <c r="D633" s="14" t="s">
        <v>29</v>
      </c>
      <c r="E633" s="15" t="n">
        <v>0</v>
      </c>
      <c r="F633" s="15" t="n">
        <v>0</v>
      </c>
      <c r="G633" s="15" t="n">
        <v>0</v>
      </c>
      <c r="H633" s="15" t="n">
        <v>0</v>
      </c>
      <c r="I633" s="15" t="n">
        <v>0</v>
      </c>
      <c r="J633" s="15" t="n">
        <v>0</v>
      </c>
      <c r="K633" s="15" t="n">
        <f aca="false">E633+F633+G633+H633+I633+J633</f>
        <v>0</v>
      </c>
      <c r="W633" s="5"/>
      <c r="Z633" s="5"/>
      <c r="AC633" s="5"/>
      <c r="AF633" s="5"/>
      <c r="AI633" s="5"/>
      <c r="AL633" s="5"/>
    </row>
    <row r="634" customFormat="false" ht="25.5" hidden="false" customHeight="false" outlineLevel="0" collapsed="false">
      <c r="A634" s="21"/>
      <c r="B634" s="16"/>
      <c r="C634" s="17"/>
      <c r="D634" s="14" t="s">
        <v>30</v>
      </c>
      <c r="E634" s="15" t="n">
        <v>600</v>
      </c>
      <c r="F634" s="15" t="n">
        <v>600</v>
      </c>
      <c r="G634" s="15" t="n">
        <v>600</v>
      </c>
      <c r="H634" s="15" t="n">
        <v>600</v>
      </c>
      <c r="I634" s="15" t="n">
        <v>600</v>
      </c>
      <c r="J634" s="15" t="n">
        <v>600</v>
      </c>
      <c r="K634" s="15" t="n">
        <f aca="false">E634+F634+G634+H634+I634+J634</f>
        <v>3600</v>
      </c>
      <c r="W634" s="5"/>
      <c r="Z634" s="5"/>
      <c r="AC634" s="5"/>
      <c r="AF634" s="5"/>
      <c r="AI634" s="5"/>
      <c r="AL634" s="5"/>
    </row>
    <row r="635" customFormat="false" ht="12.75" hidden="false" customHeight="false" outlineLevel="0" collapsed="false">
      <c r="A635" s="21"/>
      <c r="B635" s="16"/>
      <c r="C635" s="17"/>
      <c r="D635" s="14" t="s">
        <v>31</v>
      </c>
      <c r="E635" s="15" t="n">
        <v>0</v>
      </c>
      <c r="F635" s="15" t="n">
        <v>0</v>
      </c>
      <c r="G635" s="15" t="n">
        <v>0</v>
      </c>
      <c r="H635" s="15" t="n">
        <v>0</v>
      </c>
      <c r="I635" s="15" t="n">
        <v>0</v>
      </c>
      <c r="J635" s="15" t="n">
        <v>0</v>
      </c>
      <c r="K635" s="15" t="n">
        <f aca="false">E635+F635+G635+H635+I635+J635</f>
        <v>0</v>
      </c>
      <c r="W635" s="5"/>
      <c r="Z635" s="5"/>
      <c r="AC635" s="5"/>
      <c r="AF635" s="5"/>
      <c r="AI635" s="5"/>
      <c r="AL635" s="5"/>
    </row>
    <row r="636" customFormat="false" ht="89.25" hidden="false" customHeight="false" outlineLevel="0" collapsed="false">
      <c r="A636" s="11" t="s">
        <v>246</v>
      </c>
      <c r="B636" s="12" t="s">
        <v>247</v>
      </c>
      <c r="C636" s="13" t="s">
        <v>32</v>
      </c>
      <c r="D636" s="14" t="s">
        <v>14</v>
      </c>
      <c r="E636" s="15" t="n">
        <v>0</v>
      </c>
      <c r="F636" s="15" t="n">
        <v>0</v>
      </c>
      <c r="G636" s="15" t="n">
        <v>0</v>
      </c>
      <c r="H636" s="15" t="n">
        <v>0</v>
      </c>
      <c r="I636" s="15" t="n">
        <v>0</v>
      </c>
      <c r="J636" s="15" t="n">
        <v>0</v>
      </c>
      <c r="K636" s="15" t="n">
        <f aca="false">E636+F636+G636+H636+I636+J636</f>
        <v>0</v>
      </c>
      <c r="M636" s="4" t="n">
        <f aca="false">M637-E636</f>
        <v>0</v>
      </c>
      <c r="N636" s="4" t="n">
        <f aca="false">N637-F636</f>
        <v>0</v>
      </c>
      <c r="O636" s="4" t="n">
        <f aca="false">O637-G636</f>
        <v>0</v>
      </c>
      <c r="P636" s="4" t="n">
        <f aca="false">P637-H636</f>
        <v>0</v>
      </c>
      <c r="Q636" s="4" t="n">
        <f aca="false">Q637-I636</f>
        <v>0</v>
      </c>
      <c r="R636" s="4" t="n">
        <f aca="false">R637-J636</f>
        <v>0</v>
      </c>
      <c r="S636" s="4" t="n">
        <f aca="false">S637-K636</f>
        <v>0</v>
      </c>
      <c r="W636" s="5"/>
      <c r="Z636" s="5"/>
      <c r="AC636" s="5"/>
      <c r="AF636" s="5"/>
      <c r="AI636" s="5"/>
      <c r="AL636" s="5"/>
    </row>
    <row r="637" customFormat="false" ht="25.5" hidden="false" customHeight="false" outlineLevel="0" collapsed="false">
      <c r="A637" s="21"/>
      <c r="B637" s="16"/>
      <c r="C637" s="17"/>
      <c r="D637" s="14" t="s">
        <v>28</v>
      </c>
      <c r="E637" s="15" t="n">
        <v>0</v>
      </c>
      <c r="F637" s="15" t="n">
        <v>0</v>
      </c>
      <c r="G637" s="15" t="n">
        <v>0</v>
      </c>
      <c r="H637" s="15" t="n">
        <v>0</v>
      </c>
      <c r="I637" s="15" t="n">
        <v>0</v>
      </c>
      <c r="J637" s="15" t="n">
        <v>0</v>
      </c>
      <c r="K637" s="15" t="n">
        <f aca="false">E637+F637+G637+H637+I637+J637</f>
        <v>0</v>
      </c>
      <c r="M637" s="4" t="n">
        <f aca="false">E637+E638+E639+E640</f>
        <v>0</v>
      </c>
      <c r="N637" s="4" t="n">
        <f aca="false">F637+F638+F639+F640</f>
        <v>0</v>
      </c>
      <c r="O637" s="4" t="n">
        <f aca="false">G637+G638+G639+G640</f>
        <v>0</v>
      </c>
      <c r="P637" s="4" t="n">
        <f aca="false">H637+H638+H639+H640</f>
        <v>0</v>
      </c>
      <c r="Q637" s="4" t="n">
        <f aca="false">I637+I638+I639+I640</f>
        <v>0</v>
      </c>
      <c r="R637" s="4" t="n">
        <f aca="false">J637+J638+J639+J640</f>
        <v>0</v>
      </c>
      <c r="S637" s="4" t="n">
        <f aca="false">K637+K638+K639+K640</f>
        <v>0</v>
      </c>
      <c r="W637" s="5"/>
      <c r="Z637" s="5"/>
      <c r="AC637" s="5"/>
      <c r="AF637" s="5"/>
      <c r="AI637" s="5"/>
      <c r="AL637" s="5"/>
    </row>
    <row r="638" customFormat="false" ht="25.5" hidden="false" customHeight="false" outlineLevel="0" collapsed="false">
      <c r="A638" s="21"/>
      <c r="B638" s="16"/>
      <c r="C638" s="17"/>
      <c r="D638" s="14" t="s">
        <v>29</v>
      </c>
      <c r="E638" s="15" t="n">
        <v>0</v>
      </c>
      <c r="F638" s="15" t="n">
        <v>0</v>
      </c>
      <c r="G638" s="15" t="n">
        <v>0</v>
      </c>
      <c r="H638" s="15" t="n">
        <v>0</v>
      </c>
      <c r="I638" s="15" t="n">
        <v>0</v>
      </c>
      <c r="J638" s="15" t="n">
        <v>0</v>
      </c>
      <c r="K638" s="15" t="n">
        <f aca="false">E638+F638+G638+H638+I638+J638</f>
        <v>0</v>
      </c>
      <c r="W638" s="5"/>
      <c r="Z638" s="5"/>
      <c r="AC638" s="5"/>
      <c r="AF638" s="5"/>
      <c r="AI638" s="5"/>
      <c r="AL638" s="5"/>
    </row>
    <row r="639" customFormat="false" ht="25.5" hidden="false" customHeight="false" outlineLevel="0" collapsed="false">
      <c r="A639" s="21"/>
      <c r="B639" s="16"/>
      <c r="C639" s="17"/>
      <c r="D639" s="14" t="s">
        <v>30</v>
      </c>
      <c r="E639" s="15" t="n">
        <v>0</v>
      </c>
      <c r="F639" s="15" t="n">
        <v>0</v>
      </c>
      <c r="G639" s="15" t="n">
        <v>0</v>
      </c>
      <c r="H639" s="15" t="n">
        <v>0</v>
      </c>
      <c r="I639" s="15" t="n">
        <v>0</v>
      </c>
      <c r="J639" s="15" t="n">
        <v>0</v>
      </c>
      <c r="K639" s="15" t="n">
        <f aca="false">E639+F639+G639+H639+I639+J639</f>
        <v>0</v>
      </c>
      <c r="W639" s="5"/>
      <c r="Z639" s="5"/>
      <c r="AC639" s="5"/>
      <c r="AF639" s="5"/>
      <c r="AI639" s="5"/>
      <c r="AL639" s="5"/>
    </row>
    <row r="640" customFormat="false" ht="12.75" hidden="false" customHeight="false" outlineLevel="0" collapsed="false">
      <c r="A640" s="21"/>
      <c r="B640" s="16"/>
      <c r="C640" s="17"/>
      <c r="D640" s="14" t="s">
        <v>31</v>
      </c>
      <c r="E640" s="15" t="n">
        <v>0</v>
      </c>
      <c r="F640" s="15" t="n">
        <v>0</v>
      </c>
      <c r="G640" s="15" t="n">
        <v>0</v>
      </c>
      <c r="H640" s="15" t="n">
        <v>0</v>
      </c>
      <c r="I640" s="15" t="n">
        <v>0</v>
      </c>
      <c r="J640" s="15" t="n">
        <v>0</v>
      </c>
      <c r="K640" s="15" t="n">
        <f aca="false">E640+F640+G640+H640+I640+J640</f>
        <v>0</v>
      </c>
      <c r="W640" s="5"/>
      <c r="Z640" s="5"/>
      <c r="AC640" s="5"/>
      <c r="AF640" s="5"/>
      <c r="AI640" s="5"/>
      <c r="AL640" s="5"/>
    </row>
    <row r="641" customFormat="false" ht="89.25" hidden="false" customHeight="false" outlineLevel="0" collapsed="false">
      <c r="A641" s="11" t="s">
        <v>248</v>
      </c>
      <c r="B641" s="12" t="s">
        <v>249</v>
      </c>
      <c r="C641" s="13" t="s">
        <v>32</v>
      </c>
      <c r="D641" s="14" t="s">
        <v>14</v>
      </c>
      <c r="E641" s="15" t="n">
        <v>0</v>
      </c>
      <c r="F641" s="15" t="n">
        <v>0</v>
      </c>
      <c r="G641" s="15" t="n">
        <v>0</v>
      </c>
      <c r="H641" s="15" t="n">
        <v>0</v>
      </c>
      <c r="I641" s="15" t="n">
        <v>0</v>
      </c>
      <c r="J641" s="15" t="n">
        <v>0</v>
      </c>
      <c r="K641" s="15" t="n">
        <f aca="false">E641+F641+G641+H641+I641+J641</f>
        <v>0</v>
      </c>
      <c r="M641" s="4" t="n">
        <f aca="false">M642-E641</f>
        <v>0</v>
      </c>
      <c r="N641" s="4" t="n">
        <f aca="false">N642-F641</f>
        <v>0</v>
      </c>
      <c r="O641" s="4" t="n">
        <f aca="false">O642-G641</f>
        <v>0</v>
      </c>
      <c r="P641" s="4" t="n">
        <f aca="false">P642-H641</f>
        <v>0</v>
      </c>
      <c r="Q641" s="4" t="n">
        <f aca="false">Q642-I641</f>
        <v>0</v>
      </c>
      <c r="R641" s="4" t="n">
        <f aca="false">R642-J641</f>
        <v>0</v>
      </c>
      <c r="S641" s="4" t="n">
        <f aca="false">S642-K641</f>
        <v>0</v>
      </c>
      <c r="W641" s="5"/>
      <c r="Z641" s="5"/>
      <c r="AC641" s="5"/>
      <c r="AF641" s="5"/>
      <c r="AI641" s="5"/>
      <c r="AL641" s="5"/>
    </row>
    <row r="642" customFormat="false" ht="25.5" hidden="false" customHeight="false" outlineLevel="0" collapsed="false">
      <c r="A642" s="21"/>
      <c r="B642" s="16"/>
      <c r="C642" s="17"/>
      <c r="D642" s="14" t="s">
        <v>28</v>
      </c>
      <c r="E642" s="15" t="n">
        <v>0</v>
      </c>
      <c r="F642" s="15" t="n">
        <v>0</v>
      </c>
      <c r="G642" s="15" t="n">
        <v>0</v>
      </c>
      <c r="H642" s="15" t="n">
        <v>0</v>
      </c>
      <c r="I642" s="15" t="n">
        <v>0</v>
      </c>
      <c r="J642" s="15" t="n">
        <v>0</v>
      </c>
      <c r="K642" s="15" t="n">
        <f aca="false">E642+F642+G642+H642+I642+J642</f>
        <v>0</v>
      </c>
      <c r="M642" s="4" t="n">
        <f aca="false">E642+E643+E644+E645</f>
        <v>0</v>
      </c>
      <c r="N642" s="4" t="n">
        <f aca="false">F642+F643+F644+F645</f>
        <v>0</v>
      </c>
      <c r="O642" s="4" t="n">
        <f aca="false">G642+G643+G644+G645</f>
        <v>0</v>
      </c>
      <c r="P642" s="4" t="n">
        <f aca="false">H642+H643+H644+H645</f>
        <v>0</v>
      </c>
      <c r="Q642" s="4" t="n">
        <f aca="false">I642+I643+I644+I645</f>
        <v>0</v>
      </c>
      <c r="R642" s="4" t="n">
        <f aca="false">J642+J643+J644+J645</f>
        <v>0</v>
      </c>
      <c r="S642" s="4" t="n">
        <f aca="false">K642+K643+K644+K645</f>
        <v>0</v>
      </c>
      <c r="W642" s="5"/>
      <c r="Z642" s="5"/>
      <c r="AC642" s="5"/>
      <c r="AF642" s="5"/>
      <c r="AI642" s="5"/>
      <c r="AL642" s="5"/>
    </row>
    <row r="643" customFormat="false" ht="25.5" hidden="false" customHeight="false" outlineLevel="0" collapsed="false">
      <c r="A643" s="21"/>
      <c r="B643" s="16"/>
      <c r="C643" s="17"/>
      <c r="D643" s="14" t="s">
        <v>29</v>
      </c>
      <c r="E643" s="15" t="n">
        <v>0</v>
      </c>
      <c r="F643" s="15" t="n">
        <v>0</v>
      </c>
      <c r="G643" s="15" t="n">
        <v>0</v>
      </c>
      <c r="H643" s="15" t="n">
        <v>0</v>
      </c>
      <c r="I643" s="15" t="n">
        <v>0</v>
      </c>
      <c r="J643" s="15" t="n">
        <v>0</v>
      </c>
      <c r="K643" s="15" t="n">
        <f aca="false">E643+F643+G643+H643+I643+J643</f>
        <v>0</v>
      </c>
      <c r="W643" s="5"/>
      <c r="Z643" s="5"/>
      <c r="AC643" s="5"/>
      <c r="AF643" s="5"/>
      <c r="AI643" s="5"/>
      <c r="AL643" s="5"/>
    </row>
    <row r="644" customFormat="false" ht="25.5" hidden="false" customHeight="false" outlineLevel="0" collapsed="false">
      <c r="A644" s="21"/>
      <c r="B644" s="16"/>
      <c r="C644" s="17"/>
      <c r="D644" s="14" t="s">
        <v>30</v>
      </c>
      <c r="E644" s="15" t="n">
        <v>0</v>
      </c>
      <c r="F644" s="15" t="n">
        <v>0</v>
      </c>
      <c r="G644" s="15" t="n">
        <v>0</v>
      </c>
      <c r="H644" s="15" t="n">
        <v>0</v>
      </c>
      <c r="I644" s="15" t="n">
        <v>0</v>
      </c>
      <c r="J644" s="15" t="n">
        <v>0</v>
      </c>
      <c r="K644" s="15" t="n">
        <f aca="false">E644+F644+G644+H644+I644+J644</f>
        <v>0</v>
      </c>
      <c r="W644" s="5"/>
      <c r="Z644" s="5"/>
      <c r="AC644" s="5"/>
      <c r="AF644" s="5"/>
      <c r="AI644" s="5"/>
      <c r="AL644" s="5"/>
    </row>
    <row r="645" customFormat="false" ht="12.75" hidden="false" customHeight="false" outlineLevel="0" collapsed="false">
      <c r="A645" s="21"/>
      <c r="B645" s="16"/>
      <c r="C645" s="17"/>
      <c r="D645" s="14" t="s">
        <v>31</v>
      </c>
      <c r="E645" s="15" t="n">
        <v>0</v>
      </c>
      <c r="F645" s="15" t="n">
        <v>0</v>
      </c>
      <c r="G645" s="15" t="n">
        <v>0</v>
      </c>
      <c r="H645" s="15" t="n">
        <v>0</v>
      </c>
      <c r="I645" s="15" t="n">
        <v>0</v>
      </c>
      <c r="J645" s="15" t="n">
        <v>0</v>
      </c>
      <c r="K645" s="15" t="n">
        <f aca="false">E645+F645+G645+H645+I645+J645</f>
        <v>0</v>
      </c>
      <c r="W645" s="5"/>
      <c r="Z645" s="5"/>
      <c r="AC645" s="5"/>
      <c r="AF645" s="5"/>
      <c r="AI645" s="5"/>
      <c r="AL645" s="5"/>
    </row>
    <row r="646" customFormat="false" ht="89.25" hidden="false" customHeight="false" outlineLevel="0" collapsed="false">
      <c r="A646" s="11" t="s">
        <v>250</v>
      </c>
      <c r="B646" s="12" t="s">
        <v>251</v>
      </c>
      <c r="C646" s="13" t="s">
        <v>32</v>
      </c>
      <c r="D646" s="14" t="s">
        <v>14</v>
      </c>
      <c r="E646" s="15" t="n">
        <v>63</v>
      </c>
      <c r="F646" s="15" t="n">
        <v>63</v>
      </c>
      <c r="G646" s="15" t="n">
        <v>63</v>
      </c>
      <c r="H646" s="15" t="n">
        <v>63</v>
      </c>
      <c r="I646" s="15" t="n">
        <v>63</v>
      </c>
      <c r="J646" s="15" t="n">
        <v>63</v>
      </c>
      <c r="K646" s="15" t="n">
        <f aca="false">E646+F646+G646+H646+I646+J646</f>
        <v>378</v>
      </c>
      <c r="M646" s="4" t="n">
        <f aca="false">M647-E646</f>
        <v>0</v>
      </c>
      <c r="N646" s="4" t="n">
        <f aca="false">N647-F646</f>
        <v>0</v>
      </c>
      <c r="O646" s="4" t="n">
        <f aca="false">O647-G646</f>
        <v>0</v>
      </c>
      <c r="P646" s="4" t="n">
        <f aca="false">P647-H646</f>
        <v>0</v>
      </c>
      <c r="Q646" s="4" t="n">
        <f aca="false">Q647-I646</f>
        <v>0</v>
      </c>
      <c r="R646" s="4" t="n">
        <f aca="false">R647-J646</f>
        <v>0</v>
      </c>
      <c r="S646" s="4" t="n">
        <f aca="false">S647-K646</f>
        <v>0</v>
      </c>
      <c r="W646" s="5"/>
      <c r="Z646" s="5"/>
      <c r="AC646" s="5"/>
      <c r="AF646" s="5"/>
      <c r="AI646" s="5"/>
      <c r="AL646" s="5"/>
    </row>
    <row r="647" customFormat="false" ht="25.5" hidden="false" customHeight="false" outlineLevel="0" collapsed="false">
      <c r="A647" s="21"/>
      <c r="B647" s="16"/>
      <c r="C647" s="17"/>
      <c r="D647" s="14" t="s">
        <v>28</v>
      </c>
      <c r="E647" s="15" t="n">
        <v>0</v>
      </c>
      <c r="F647" s="15" t="n">
        <v>0</v>
      </c>
      <c r="G647" s="15" t="n">
        <v>0</v>
      </c>
      <c r="H647" s="15" t="n">
        <v>0</v>
      </c>
      <c r="I647" s="15" t="n">
        <v>0</v>
      </c>
      <c r="J647" s="15" t="n">
        <v>0</v>
      </c>
      <c r="K647" s="15" t="n">
        <f aca="false">E647+F647+G647+H647+I647+J647</f>
        <v>0</v>
      </c>
      <c r="M647" s="4" t="n">
        <f aca="false">E647+E648+E649+E650</f>
        <v>63</v>
      </c>
      <c r="N647" s="4" t="n">
        <f aca="false">F647+F648+F649+F650</f>
        <v>63</v>
      </c>
      <c r="O647" s="4" t="n">
        <f aca="false">G647+G648+G649+G650</f>
        <v>63</v>
      </c>
      <c r="P647" s="4" t="n">
        <f aca="false">H647+H648+H649+H650</f>
        <v>63</v>
      </c>
      <c r="Q647" s="4" t="n">
        <f aca="false">I647+I648+I649+I650</f>
        <v>63</v>
      </c>
      <c r="R647" s="4" t="n">
        <f aca="false">J647+J648+J649+J650</f>
        <v>63</v>
      </c>
      <c r="S647" s="4" t="n">
        <f aca="false">K647+K648+K649+K650</f>
        <v>378</v>
      </c>
      <c r="W647" s="5"/>
      <c r="Z647" s="5"/>
      <c r="AC647" s="5"/>
      <c r="AF647" s="5"/>
      <c r="AI647" s="5"/>
      <c r="AL647" s="5"/>
    </row>
    <row r="648" customFormat="false" ht="25.5" hidden="false" customHeight="false" outlineLevel="0" collapsed="false">
      <c r="A648" s="21"/>
      <c r="B648" s="16"/>
      <c r="C648" s="17"/>
      <c r="D648" s="14" t="s">
        <v>29</v>
      </c>
      <c r="E648" s="15" t="n">
        <v>0</v>
      </c>
      <c r="F648" s="15" t="n">
        <v>0</v>
      </c>
      <c r="G648" s="15" t="n">
        <v>0</v>
      </c>
      <c r="H648" s="15" t="n">
        <v>0</v>
      </c>
      <c r="I648" s="15" t="n">
        <v>0</v>
      </c>
      <c r="J648" s="15" t="n">
        <v>0</v>
      </c>
      <c r="K648" s="15" t="n">
        <f aca="false">E648+F648+G648+H648+I648+J648</f>
        <v>0</v>
      </c>
      <c r="W648" s="5"/>
      <c r="Z648" s="5"/>
      <c r="AC648" s="5"/>
      <c r="AF648" s="5"/>
      <c r="AI648" s="5"/>
      <c r="AL648" s="5"/>
    </row>
    <row r="649" customFormat="false" ht="25.5" hidden="false" customHeight="false" outlineLevel="0" collapsed="false">
      <c r="A649" s="21"/>
      <c r="B649" s="16"/>
      <c r="C649" s="17"/>
      <c r="D649" s="14" t="s">
        <v>30</v>
      </c>
      <c r="E649" s="15" t="n">
        <v>63</v>
      </c>
      <c r="F649" s="15" t="n">
        <v>63</v>
      </c>
      <c r="G649" s="15" t="n">
        <v>63</v>
      </c>
      <c r="H649" s="15" t="n">
        <v>63</v>
      </c>
      <c r="I649" s="15" t="n">
        <v>63</v>
      </c>
      <c r="J649" s="15" t="n">
        <v>63</v>
      </c>
      <c r="K649" s="15" t="n">
        <f aca="false">E649+F649+G649+H649+I649+J649</f>
        <v>378</v>
      </c>
      <c r="W649" s="5"/>
      <c r="Z649" s="5"/>
      <c r="AC649" s="5"/>
      <c r="AF649" s="5"/>
      <c r="AI649" s="5"/>
      <c r="AL649" s="5"/>
    </row>
    <row r="650" customFormat="false" ht="12.75" hidden="false" customHeight="false" outlineLevel="0" collapsed="false">
      <c r="A650" s="21"/>
      <c r="B650" s="16"/>
      <c r="C650" s="17"/>
      <c r="D650" s="14" t="s">
        <v>31</v>
      </c>
      <c r="E650" s="15" t="n">
        <v>0</v>
      </c>
      <c r="F650" s="15" t="n">
        <v>0</v>
      </c>
      <c r="G650" s="15" t="n">
        <v>0</v>
      </c>
      <c r="H650" s="15" t="n">
        <v>0</v>
      </c>
      <c r="I650" s="15" t="n">
        <v>0</v>
      </c>
      <c r="J650" s="15" t="n">
        <v>0</v>
      </c>
      <c r="K650" s="15" t="n">
        <f aca="false">E650+F650+G650+H650+I650+J650</f>
        <v>0</v>
      </c>
      <c r="W650" s="5"/>
      <c r="Z650" s="5"/>
      <c r="AC650" s="5"/>
      <c r="AF650" s="5"/>
      <c r="AI650" s="5"/>
      <c r="AL650" s="5"/>
    </row>
    <row r="651" customFormat="false" ht="89.25" hidden="false" customHeight="false" outlineLevel="0" collapsed="false">
      <c r="A651" s="11" t="s">
        <v>252</v>
      </c>
      <c r="B651" s="12" t="s">
        <v>253</v>
      </c>
      <c r="C651" s="13" t="s">
        <v>32</v>
      </c>
      <c r="D651" s="14" t="s">
        <v>14</v>
      </c>
      <c r="E651" s="15" t="n">
        <v>0</v>
      </c>
      <c r="F651" s="15" t="n">
        <v>0</v>
      </c>
      <c r="G651" s="15" t="n">
        <v>0</v>
      </c>
      <c r="H651" s="15" t="n">
        <v>0</v>
      </c>
      <c r="I651" s="15" t="n">
        <v>0</v>
      </c>
      <c r="J651" s="15" t="n">
        <v>0</v>
      </c>
      <c r="K651" s="15" t="n">
        <f aca="false">E651+F651+G651+H651+I651+J651</f>
        <v>0</v>
      </c>
      <c r="M651" s="4" t="n">
        <f aca="false">M652-E651</f>
        <v>0</v>
      </c>
      <c r="N651" s="4" t="n">
        <f aca="false">N652-F651</f>
        <v>0</v>
      </c>
      <c r="O651" s="4" t="n">
        <f aca="false">O652-G651</f>
        <v>0</v>
      </c>
      <c r="P651" s="4" t="n">
        <f aca="false">P652-H651</f>
        <v>0</v>
      </c>
      <c r="Q651" s="4" t="n">
        <f aca="false">Q652-I651</f>
        <v>0</v>
      </c>
      <c r="R651" s="4" t="n">
        <f aca="false">R652-J651</f>
        <v>0</v>
      </c>
      <c r="S651" s="4" t="n">
        <f aca="false">S652-K651</f>
        <v>0</v>
      </c>
      <c r="W651" s="5"/>
      <c r="Z651" s="5"/>
      <c r="AC651" s="5"/>
      <c r="AF651" s="5"/>
      <c r="AI651" s="5"/>
      <c r="AL651" s="5"/>
    </row>
    <row r="652" customFormat="false" ht="25.5" hidden="false" customHeight="false" outlineLevel="0" collapsed="false">
      <c r="A652" s="21"/>
      <c r="B652" s="16"/>
      <c r="C652" s="17"/>
      <c r="D652" s="14" t="s">
        <v>28</v>
      </c>
      <c r="E652" s="15" t="n">
        <v>0</v>
      </c>
      <c r="F652" s="15" t="n">
        <v>0</v>
      </c>
      <c r="G652" s="15" t="n">
        <v>0</v>
      </c>
      <c r="H652" s="15" t="n">
        <v>0</v>
      </c>
      <c r="I652" s="15" t="n">
        <v>0</v>
      </c>
      <c r="J652" s="15" t="n">
        <v>0</v>
      </c>
      <c r="K652" s="15" t="n">
        <f aca="false">E652+F652+G652+H652+I652+J652</f>
        <v>0</v>
      </c>
      <c r="M652" s="4" t="n">
        <f aca="false">E652+E653+E654+E655</f>
        <v>0</v>
      </c>
      <c r="N652" s="4" t="n">
        <f aca="false">F652+F653+F654+F655</f>
        <v>0</v>
      </c>
      <c r="O652" s="4" t="n">
        <f aca="false">G652+G653+G654+G655</f>
        <v>0</v>
      </c>
      <c r="P652" s="4" t="n">
        <f aca="false">H652+H653+H654+H655</f>
        <v>0</v>
      </c>
      <c r="Q652" s="4" t="n">
        <f aca="false">I652+I653+I654+I655</f>
        <v>0</v>
      </c>
      <c r="R652" s="4" t="n">
        <f aca="false">J652+J653+J654+J655</f>
        <v>0</v>
      </c>
      <c r="S652" s="4" t="n">
        <f aca="false">K652+K653+K654+K655</f>
        <v>0</v>
      </c>
      <c r="W652" s="5"/>
      <c r="Z652" s="5"/>
      <c r="AC652" s="5"/>
      <c r="AF652" s="5"/>
      <c r="AI652" s="5"/>
      <c r="AL652" s="5"/>
    </row>
    <row r="653" customFormat="false" ht="25.5" hidden="false" customHeight="false" outlineLevel="0" collapsed="false">
      <c r="A653" s="21"/>
      <c r="B653" s="16"/>
      <c r="C653" s="17"/>
      <c r="D653" s="14" t="s">
        <v>29</v>
      </c>
      <c r="E653" s="15" t="n">
        <v>0</v>
      </c>
      <c r="F653" s="15" t="n">
        <v>0</v>
      </c>
      <c r="G653" s="15" t="n">
        <v>0</v>
      </c>
      <c r="H653" s="15" t="n">
        <v>0</v>
      </c>
      <c r="I653" s="15" t="n">
        <v>0</v>
      </c>
      <c r="J653" s="15" t="n">
        <v>0</v>
      </c>
      <c r="K653" s="15" t="n">
        <f aca="false">E653+F653+G653+H653+I653+J653</f>
        <v>0</v>
      </c>
      <c r="W653" s="5"/>
      <c r="Z653" s="5"/>
      <c r="AC653" s="5"/>
      <c r="AF653" s="5"/>
      <c r="AI653" s="5"/>
      <c r="AL653" s="5"/>
    </row>
    <row r="654" customFormat="false" ht="25.5" hidden="false" customHeight="false" outlineLevel="0" collapsed="false">
      <c r="A654" s="21"/>
      <c r="B654" s="16"/>
      <c r="C654" s="17"/>
      <c r="D654" s="14" t="s">
        <v>30</v>
      </c>
      <c r="E654" s="15" t="n">
        <v>0</v>
      </c>
      <c r="F654" s="15" t="n">
        <v>0</v>
      </c>
      <c r="G654" s="15" t="n">
        <v>0</v>
      </c>
      <c r="H654" s="15" t="n">
        <v>0</v>
      </c>
      <c r="I654" s="15" t="n">
        <v>0</v>
      </c>
      <c r="J654" s="15" t="n">
        <v>0</v>
      </c>
      <c r="K654" s="15" t="n">
        <f aca="false">E654+F654+G654+H654+I654+J654</f>
        <v>0</v>
      </c>
      <c r="W654" s="5"/>
      <c r="Z654" s="5"/>
      <c r="AC654" s="5"/>
      <c r="AF654" s="5"/>
      <c r="AI654" s="5"/>
      <c r="AL654" s="5"/>
    </row>
    <row r="655" customFormat="false" ht="12.75" hidden="false" customHeight="false" outlineLevel="0" collapsed="false">
      <c r="A655" s="21"/>
      <c r="B655" s="16"/>
      <c r="C655" s="17"/>
      <c r="D655" s="14" t="s">
        <v>31</v>
      </c>
      <c r="E655" s="15" t="n">
        <v>0</v>
      </c>
      <c r="F655" s="15" t="n">
        <v>0</v>
      </c>
      <c r="G655" s="15" t="n">
        <v>0</v>
      </c>
      <c r="H655" s="15" t="n">
        <v>0</v>
      </c>
      <c r="I655" s="15" t="n">
        <v>0</v>
      </c>
      <c r="J655" s="15" t="n">
        <v>0</v>
      </c>
      <c r="K655" s="15" t="n">
        <f aca="false">E655+F655+G655+H655+I655+J655</f>
        <v>0</v>
      </c>
      <c r="W655" s="5"/>
      <c r="Z655" s="5"/>
      <c r="AC655" s="5"/>
      <c r="AF655" s="5"/>
      <c r="AI655" s="5"/>
      <c r="AL655" s="5"/>
    </row>
    <row r="656" customFormat="false" ht="89.25" hidden="false" customHeight="false" outlineLevel="0" collapsed="false">
      <c r="A656" s="11" t="s">
        <v>254</v>
      </c>
      <c r="B656" s="12" t="s">
        <v>255</v>
      </c>
      <c r="C656" s="13" t="s">
        <v>32</v>
      </c>
      <c r="D656" s="14" t="s">
        <v>14</v>
      </c>
      <c r="E656" s="15" t="n">
        <v>100</v>
      </c>
      <c r="F656" s="15" t="n">
        <v>100</v>
      </c>
      <c r="G656" s="15" t="n">
        <v>100</v>
      </c>
      <c r="H656" s="15" t="n">
        <v>100</v>
      </c>
      <c r="I656" s="15" t="n">
        <v>100</v>
      </c>
      <c r="J656" s="15" t="n">
        <v>100</v>
      </c>
      <c r="K656" s="15" t="n">
        <f aca="false">E656+F656+G656+H656+I656+J656</f>
        <v>600</v>
      </c>
      <c r="M656" s="4" t="n">
        <f aca="false">M657-E656</f>
        <v>0</v>
      </c>
      <c r="N656" s="4" t="n">
        <f aca="false">N657-F656</f>
        <v>0</v>
      </c>
      <c r="O656" s="4" t="n">
        <f aca="false">O657-G656</f>
        <v>0</v>
      </c>
      <c r="P656" s="4" t="n">
        <f aca="false">P657-H656</f>
        <v>0</v>
      </c>
      <c r="Q656" s="4" t="n">
        <f aca="false">Q657-I656</f>
        <v>0</v>
      </c>
      <c r="R656" s="4" t="n">
        <f aca="false">R657-J656</f>
        <v>0</v>
      </c>
      <c r="S656" s="4" t="n">
        <f aca="false">S657-K656</f>
        <v>0</v>
      </c>
      <c r="W656" s="5"/>
      <c r="Z656" s="5"/>
      <c r="AC656" s="5"/>
      <c r="AF656" s="5"/>
      <c r="AI656" s="5"/>
      <c r="AL656" s="5"/>
    </row>
    <row r="657" customFormat="false" ht="25.5" hidden="false" customHeight="false" outlineLevel="0" collapsed="false">
      <c r="A657" s="21"/>
      <c r="B657" s="16"/>
      <c r="C657" s="17"/>
      <c r="D657" s="14" t="s">
        <v>28</v>
      </c>
      <c r="E657" s="15" t="n">
        <v>0</v>
      </c>
      <c r="F657" s="15" t="n">
        <v>0</v>
      </c>
      <c r="G657" s="15" t="n">
        <v>0</v>
      </c>
      <c r="H657" s="15" t="n">
        <v>0</v>
      </c>
      <c r="I657" s="15" t="n">
        <v>0</v>
      </c>
      <c r="J657" s="15" t="n">
        <v>0</v>
      </c>
      <c r="K657" s="15" t="n">
        <f aca="false">E657+F657+G657+H657+I657+J657</f>
        <v>0</v>
      </c>
      <c r="M657" s="4" t="n">
        <f aca="false">E657+E658+E659+E660</f>
        <v>100</v>
      </c>
      <c r="N657" s="4" t="n">
        <f aca="false">F657+F658+F659+F660</f>
        <v>100</v>
      </c>
      <c r="O657" s="4" t="n">
        <f aca="false">G657+G658+G659+G660</f>
        <v>100</v>
      </c>
      <c r="P657" s="4" t="n">
        <f aca="false">H657+H658+H659+H660</f>
        <v>100</v>
      </c>
      <c r="Q657" s="4" t="n">
        <f aca="false">I657+I658+I659+I660</f>
        <v>100</v>
      </c>
      <c r="R657" s="4" t="n">
        <f aca="false">J657+J658+J659+J660</f>
        <v>100</v>
      </c>
      <c r="S657" s="4" t="n">
        <f aca="false">K657+K658+K659+K660</f>
        <v>600</v>
      </c>
      <c r="W657" s="5"/>
      <c r="Z657" s="5"/>
      <c r="AC657" s="5"/>
      <c r="AF657" s="5"/>
      <c r="AI657" s="5"/>
      <c r="AL657" s="5"/>
    </row>
    <row r="658" customFormat="false" ht="25.5" hidden="false" customHeight="false" outlineLevel="0" collapsed="false">
      <c r="A658" s="21"/>
      <c r="B658" s="16"/>
      <c r="C658" s="17"/>
      <c r="D658" s="14" t="s">
        <v>29</v>
      </c>
      <c r="E658" s="15" t="n">
        <v>0</v>
      </c>
      <c r="F658" s="15" t="n">
        <v>0</v>
      </c>
      <c r="G658" s="15" t="n">
        <v>0</v>
      </c>
      <c r="H658" s="15" t="n">
        <v>0</v>
      </c>
      <c r="I658" s="15" t="n">
        <v>0</v>
      </c>
      <c r="J658" s="15" t="n">
        <v>0</v>
      </c>
      <c r="K658" s="15" t="n">
        <f aca="false">E658+F658+G658+H658+I658+J658</f>
        <v>0</v>
      </c>
      <c r="W658" s="5"/>
      <c r="Z658" s="5"/>
      <c r="AC658" s="5"/>
      <c r="AF658" s="5"/>
      <c r="AI658" s="5"/>
      <c r="AL658" s="5"/>
    </row>
    <row r="659" customFormat="false" ht="25.5" hidden="false" customHeight="false" outlineLevel="0" collapsed="false">
      <c r="A659" s="21"/>
      <c r="B659" s="16"/>
      <c r="C659" s="17"/>
      <c r="D659" s="14" t="s">
        <v>30</v>
      </c>
      <c r="E659" s="15" t="n">
        <v>100</v>
      </c>
      <c r="F659" s="15" t="n">
        <v>100</v>
      </c>
      <c r="G659" s="15" t="n">
        <v>100</v>
      </c>
      <c r="H659" s="15" t="n">
        <v>100</v>
      </c>
      <c r="I659" s="15" t="n">
        <v>100</v>
      </c>
      <c r="J659" s="15" t="n">
        <v>100</v>
      </c>
      <c r="K659" s="15" t="n">
        <f aca="false">E659+F659+G659+H659+I659+J659</f>
        <v>600</v>
      </c>
      <c r="W659" s="5"/>
      <c r="Z659" s="5"/>
      <c r="AC659" s="5"/>
      <c r="AF659" s="5"/>
      <c r="AI659" s="5"/>
      <c r="AL659" s="5"/>
    </row>
    <row r="660" customFormat="false" ht="12.75" hidden="false" customHeight="false" outlineLevel="0" collapsed="false">
      <c r="A660" s="21"/>
      <c r="B660" s="16"/>
      <c r="C660" s="17"/>
      <c r="D660" s="14" t="s">
        <v>31</v>
      </c>
      <c r="E660" s="15" t="n">
        <v>0</v>
      </c>
      <c r="F660" s="15" t="n">
        <v>0</v>
      </c>
      <c r="G660" s="15" t="n">
        <v>0</v>
      </c>
      <c r="H660" s="15" t="n">
        <v>0</v>
      </c>
      <c r="I660" s="15" t="n">
        <v>0</v>
      </c>
      <c r="J660" s="15" t="n">
        <v>0</v>
      </c>
      <c r="K660" s="15" t="n">
        <f aca="false">E660+F660+G660+H660+I660+J660</f>
        <v>0</v>
      </c>
      <c r="W660" s="5"/>
      <c r="Z660" s="5"/>
      <c r="AC660" s="5"/>
      <c r="AF660" s="5"/>
      <c r="AI660" s="5"/>
      <c r="AL660" s="5"/>
    </row>
    <row r="661" customFormat="false" ht="12.75" hidden="false" customHeight="true" outlineLevel="0" collapsed="false">
      <c r="A661" s="11" t="s">
        <v>256</v>
      </c>
      <c r="B661" s="11" t="s">
        <v>257</v>
      </c>
      <c r="C661" s="11"/>
      <c r="D661" s="11"/>
      <c r="E661" s="11"/>
      <c r="F661" s="11"/>
      <c r="G661" s="11"/>
      <c r="H661" s="11"/>
      <c r="I661" s="11"/>
      <c r="J661" s="11"/>
      <c r="K661" s="11"/>
      <c r="W661" s="5"/>
      <c r="Z661" s="5"/>
      <c r="AC661" s="5"/>
      <c r="AF661" s="5"/>
      <c r="AI661" s="5"/>
      <c r="AL661" s="5"/>
    </row>
    <row r="662" customFormat="false" ht="38.25" hidden="false" customHeight="false" outlineLevel="0" collapsed="false">
      <c r="A662" s="11" t="s">
        <v>258</v>
      </c>
      <c r="B662" s="12" t="s">
        <v>259</v>
      </c>
      <c r="C662" s="13" t="s">
        <v>27</v>
      </c>
      <c r="D662" s="14" t="s">
        <v>14</v>
      </c>
      <c r="E662" s="15" t="n">
        <f aca="false">290600.31-0.002</f>
        <v>290600.308</v>
      </c>
      <c r="F662" s="15" t="n">
        <v>271782.09</v>
      </c>
      <c r="G662" s="15" t="n">
        <v>271831.79</v>
      </c>
      <c r="H662" s="15" t="n">
        <v>271831.79</v>
      </c>
      <c r="I662" s="15" t="n">
        <v>271831.79</v>
      </c>
      <c r="J662" s="15" t="n">
        <v>271831.79</v>
      </c>
      <c r="K662" s="15" t="n">
        <f aca="false">E662+F662+G662+H662+I662+J662</f>
        <v>1649709.558</v>
      </c>
      <c r="M662" s="4" t="n">
        <f aca="false">M663-E662</f>
        <v>0</v>
      </c>
      <c r="N662" s="20" t="n">
        <f aca="false">N663-F662</f>
        <v>0</v>
      </c>
      <c r="O662" s="4" t="n">
        <f aca="false">O663-G662</f>
        <v>0</v>
      </c>
      <c r="P662" s="4" t="n">
        <f aca="false">P663-H662</f>
        <v>0</v>
      </c>
      <c r="Q662" s="4" t="n">
        <f aca="false">Q663-I662</f>
        <v>0</v>
      </c>
      <c r="R662" s="4" t="n">
        <f aca="false">R663-J662</f>
        <v>0</v>
      </c>
      <c r="S662" s="4" t="n">
        <f aca="false">S663-K662</f>
        <v>0</v>
      </c>
      <c r="T662" s="18" t="n">
        <f aca="false">E672+E677+E682+E687+E692</f>
        <v>290600.308</v>
      </c>
      <c r="U662" s="1" t="n">
        <f aca="false">E662-T662</f>
        <v>0</v>
      </c>
      <c r="W662" s="18" t="n">
        <f aca="false">F672+F677+F682+F687+F692</f>
        <v>271782.09</v>
      </c>
      <c r="X662" s="19" t="n">
        <f aca="false">F662-W662</f>
        <v>0</v>
      </c>
      <c r="Z662" s="18" t="n">
        <f aca="false">G672+G677+G682+G687+G692</f>
        <v>271831.79</v>
      </c>
      <c r="AA662" s="1" t="n">
        <f aca="false">G662-Z662</f>
        <v>0</v>
      </c>
      <c r="AC662" s="18" t="n">
        <f aca="false">H672+H677+H682+H687+H692</f>
        <v>271831.79</v>
      </c>
      <c r="AD662" s="1" t="n">
        <f aca="false">H662-AC662</f>
        <v>0</v>
      </c>
      <c r="AF662" s="18" t="n">
        <f aca="false">I672+I677+I682+I687+I692</f>
        <v>271831.79</v>
      </c>
      <c r="AG662" s="1" t="n">
        <f aca="false">I662-AF662</f>
        <v>0</v>
      </c>
      <c r="AI662" s="18" t="n">
        <f aca="false">J672+J677+J682+J687+J692</f>
        <v>271831.79</v>
      </c>
      <c r="AJ662" s="1" t="n">
        <f aca="false">J662-AI662</f>
        <v>0</v>
      </c>
      <c r="AL662" s="18" t="n">
        <f aca="false">K672+K677+K682+K687+K692</f>
        <v>1649709.558</v>
      </c>
      <c r="AM662" s="1" t="n">
        <f aca="false">K662-AL662</f>
        <v>0</v>
      </c>
      <c r="AQ662" s="1" t="b">
        <f aca="false">E662=E667</f>
        <v>0</v>
      </c>
    </row>
    <row r="663" customFormat="false" ht="25.5" hidden="false" customHeight="false" outlineLevel="0" collapsed="false">
      <c r="A663" s="21"/>
      <c r="B663" s="16"/>
      <c r="C663" s="17"/>
      <c r="D663" s="14" t="s">
        <v>28</v>
      </c>
      <c r="E663" s="15" t="n">
        <v>0</v>
      </c>
      <c r="F663" s="15" t="n">
        <v>0</v>
      </c>
      <c r="G663" s="15" t="n">
        <v>0</v>
      </c>
      <c r="H663" s="15" t="n">
        <v>0</v>
      </c>
      <c r="I663" s="15" t="n">
        <v>0</v>
      </c>
      <c r="J663" s="15" t="n">
        <v>0</v>
      </c>
      <c r="K663" s="15" t="n">
        <f aca="false">E663+F663+G663+H663+I663+J663</f>
        <v>0</v>
      </c>
      <c r="M663" s="4" t="n">
        <f aca="false">E663+E664+E665+E666</f>
        <v>290600.308</v>
      </c>
      <c r="N663" s="4" t="n">
        <f aca="false">F663+F664+F665+F666</f>
        <v>271782.09</v>
      </c>
      <c r="O663" s="4" t="n">
        <f aca="false">G663+G664+G665+G666</f>
        <v>271831.79</v>
      </c>
      <c r="P663" s="4" t="n">
        <f aca="false">H663+H664+H665+H666</f>
        <v>271831.79</v>
      </c>
      <c r="Q663" s="4" t="n">
        <f aca="false">I663+I664+I665+I666</f>
        <v>271831.79</v>
      </c>
      <c r="R663" s="4" t="n">
        <f aca="false">J663+J664+J665+J666</f>
        <v>271831.79</v>
      </c>
      <c r="S663" s="4" t="n">
        <f aca="false">K663+K664+K665+K666</f>
        <v>1649709.558</v>
      </c>
      <c r="T663" s="18" t="n">
        <f aca="false">E673+E678+E683+E688+E693</f>
        <v>0</v>
      </c>
      <c r="U663" s="1" t="n">
        <f aca="false">E663-T663</f>
        <v>0</v>
      </c>
      <c r="V663" s="1" t="n">
        <f aca="false">E662-M663</f>
        <v>0</v>
      </c>
      <c r="W663" s="18" t="n">
        <f aca="false">F673+F678+F683+F688+F693</f>
        <v>0</v>
      </c>
      <c r="X663" s="1" t="n">
        <f aca="false">F663-W663</f>
        <v>0</v>
      </c>
      <c r="Y663" s="1" t="n">
        <f aca="false">F662-N663</f>
        <v>0</v>
      </c>
      <c r="Z663" s="18" t="n">
        <f aca="false">G673+G678+G683+G688+G693</f>
        <v>0</v>
      </c>
      <c r="AA663" s="1" t="n">
        <f aca="false">G663-Z663</f>
        <v>0</v>
      </c>
      <c r="AB663" s="1" t="n">
        <f aca="false">G662-O663</f>
        <v>0</v>
      </c>
      <c r="AC663" s="18" t="n">
        <f aca="false">H673+H678+H683+H688+H693</f>
        <v>0</v>
      </c>
      <c r="AD663" s="1" t="n">
        <f aca="false">H663-AC663</f>
        <v>0</v>
      </c>
      <c r="AE663" s="1" t="n">
        <f aca="false">H662-P663</f>
        <v>0</v>
      </c>
      <c r="AF663" s="18" t="n">
        <f aca="false">I673+I678+I683+I688+I693</f>
        <v>0</v>
      </c>
      <c r="AG663" s="1" t="n">
        <f aca="false">I663-AF663</f>
        <v>0</v>
      </c>
      <c r="AH663" s="1" t="n">
        <f aca="false">I662-Q663</f>
        <v>0</v>
      </c>
      <c r="AI663" s="18" t="n">
        <f aca="false">J673+J678+J683+J688+J693</f>
        <v>0</v>
      </c>
      <c r="AJ663" s="1" t="n">
        <f aca="false">J663-AI663</f>
        <v>0</v>
      </c>
      <c r="AK663" s="1" t="n">
        <f aca="false">J662-R663</f>
        <v>0</v>
      </c>
      <c r="AL663" s="18" t="n">
        <f aca="false">K673+K678+K683+K688+K693</f>
        <v>0</v>
      </c>
      <c r="AM663" s="1" t="n">
        <f aca="false">K663-AL663</f>
        <v>0</v>
      </c>
      <c r="AN663" s="1" t="n">
        <f aca="false">K662-S663</f>
        <v>0</v>
      </c>
      <c r="AQ663" s="1" t="b">
        <f aca="false">E663=E668</f>
        <v>1</v>
      </c>
    </row>
    <row r="664" customFormat="false" ht="25.5" hidden="false" customHeight="false" outlineLevel="0" collapsed="false">
      <c r="A664" s="21"/>
      <c r="B664" s="16"/>
      <c r="C664" s="17"/>
      <c r="D664" s="14" t="s">
        <v>29</v>
      </c>
      <c r="E664" s="15" t="n">
        <v>19050.16</v>
      </c>
      <c r="F664" s="15" t="n">
        <v>17911.15</v>
      </c>
      <c r="G664" s="15" t="n">
        <v>17960.85</v>
      </c>
      <c r="H664" s="15" t="n">
        <v>17960.85</v>
      </c>
      <c r="I664" s="15" t="n">
        <v>17960.85</v>
      </c>
      <c r="J664" s="15" t="n">
        <v>17960.85</v>
      </c>
      <c r="K664" s="15" t="n">
        <f aca="false">E664+F664+G664+H664+I664+J664</f>
        <v>108804.71</v>
      </c>
      <c r="T664" s="18" t="n">
        <f aca="false">E674+E679+E684+E689+E694</f>
        <v>19050.16</v>
      </c>
      <c r="U664" s="1" t="n">
        <f aca="false">E664-T664</f>
        <v>0</v>
      </c>
      <c r="W664" s="18" t="n">
        <f aca="false">F674+F679+F684+F689+F694</f>
        <v>17911.15</v>
      </c>
      <c r="X664" s="1" t="n">
        <f aca="false">F664-W664</f>
        <v>0</v>
      </c>
      <c r="Z664" s="18" t="n">
        <f aca="false">G674+G679+G684+G689+G694</f>
        <v>17960.85</v>
      </c>
      <c r="AA664" s="1" t="n">
        <f aca="false">G664-Z664</f>
        <v>0</v>
      </c>
      <c r="AC664" s="18" t="n">
        <f aca="false">H674+H679+H684+H689+H694</f>
        <v>17960.85</v>
      </c>
      <c r="AD664" s="1" t="n">
        <f aca="false">H664-AC664</f>
        <v>0</v>
      </c>
      <c r="AF664" s="18" t="n">
        <f aca="false">I674+I679+I684+I689+I694</f>
        <v>17960.85</v>
      </c>
      <c r="AG664" s="1" t="n">
        <f aca="false">I664-AF664</f>
        <v>0</v>
      </c>
      <c r="AI664" s="18" t="n">
        <f aca="false">J674+J679+J684+J689+J694</f>
        <v>17960.85</v>
      </c>
      <c r="AJ664" s="1" t="n">
        <f aca="false">J664-AI664</f>
        <v>0</v>
      </c>
      <c r="AL664" s="18" t="n">
        <f aca="false">K674+K679+K684+K689+K694</f>
        <v>108804.71</v>
      </c>
      <c r="AM664" s="1" t="n">
        <f aca="false">K664-AL664</f>
        <v>0</v>
      </c>
      <c r="AQ664" s="29" t="n">
        <f aca="false">E664=E669</f>
        <v>1</v>
      </c>
    </row>
    <row r="665" customFormat="false" ht="25.5" hidden="false" customHeight="false" outlineLevel="0" collapsed="false">
      <c r="A665" s="21"/>
      <c r="B665" s="16"/>
      <c r="C665" s="17"/>
      <c r="D665" s="14" t="s">
        <v>30</v>
      </c>
      <c r="E665" s="15" t="n">
        <f aca="false">271550.15-0.002</f>
        <v>271550.148</v>
      </c>
      <c r="F665" s="15" t="n">
        <v>253870.94</v>
      </c>
      <c r="G665" s="15" t="n">
        <v>253870.94</v>
      </c>
      <c r="H665" s="15" t="n">
        <v>253870.94</v>
      </c>
      <c r="I665" s="15" t="n">
        <v>253870.94</v>
      </c>
      <c r="J665" s="15" t="n">
        <v>253870.94</v>
      </c>
      <c r="K665" s="15" t="n">
        <f aca="false">E665+F665+G665+H665+I665+J665</f>
        <v>1540904.848</v>
      </c>
      <c r="T665" s="18" t="n">
        <f aca="false">E675+E680+E685+E690+E695</f>
        <v>271550.148</v>
      </c>
      <c r="U665" s="1" t="n">
        <f aca="false">E665-T665</f>
        <v>0</v>
      </c>
      <c r="W665" s="18" t="n">
        <f aca="false">F675+F680+F685+F690+F695</f>
        <v>253870.94</v>
      </c>
      <c r="X665" s="1" t="n">
        <f aca="false">F665-W665</f>
        <v>0</v>
      </c>
      <c r="Z665" s="18" t="n">
        <f aca="false">G675+G680+G685+G690+G695</f>
        <v>253870.94</v>
      </c>
      <c r="AA665" s="1" t="n">
        <f aca="false">G665-Z665</f>
        <v>0</v>
      </c>
      <c r="AC665" s="18" t="n">
        <f aca="false">H675+H680+H685+H690+H695</f>
        <v>253870.94</v>
      </c>
      <c r="AD665" s="1" t="n">
        <f aca="false">H665-AC665</f>
        <v>0</v>
      </c>
      <c r="AF665" s="18" t="n">
        <f aca="false">I675+I680+I685+I690+I695</f>
        <v>253870.94</v>
      </c>
      <c r="AG665" s="1" t="n">
        <f aca="false">I665-AF665</f>
        <v>0</v>
      </c>
      <c r="AI665" s="18" t="n">
        <f aca="false">J675+J680+J685+J690+J695</f>
        <v>253870.94</v>
      </c>
      <c r="AJ665" s="1" t="n">
        <f aca="false">J665-AI665</f>
        <v>0</v>
      </c>
      <c r="AL665" s="18" t="n">
        <f aca="false">K675+K680+K685+K690+K695</f>
        <v>1540904.848</v>
      </c>
      <c r="AM665" s="1" t="n">
        <f aca="false">K665-AL665</f>
        <v>0</v>
      </c>
      <c r="AQ665" s="29" t="n">
        <f aca="false">E665=E670</f>
        <v>1</v>
      </c>
    </row>
    <row r="666" customFormat="false" ht="12.75" hidden="false" customHeight="false" outlineLevel="0" collapsed="false">
      <c r="A666" s="21"/>
      <c r="B666" s="16"/>
      <c r="C666" s="17"/>
      <c r="D666" s="14" t="s">
        <v>31</v>
      </c>
      <c r="E666" s="15" t="n">
        <v>0</v>
      </c>
      <c r="F666" s="15" t="n">
        <v>0</v>
      </c>
      <c r="G666" s="15" t="n">
        <v>0</v>
      </c>
      <c r="H666" s="15" t="n">
        <v>0</v>
      </c>
      <c r="I666" s="15" t="n">
        <v>0</v>
      </c>
      <c r="J666" s="15" t="n">
        <v>0</v>
      </c>
      <c r="K666" s="15" t="n">
        <f aca="false">E666+F666+G666+H666+I666+J666</f>
        <v>0</v>
      </c>
      <c r="W666" s="5"/>
      <c r="Z666" s="5"/>
      <c r="AC666" s="5"/>
      <c r="AF666" s="5"/>
      <c r="AI666" s="5"/>
      <c r="AL666" s="5"/>
      <c r="AQ666" s="29" t="n">
        <f aca="false">E666=E671</f>
        <v>1</v>
      </c>
    </row>
    <row r="667" customFormat="false" ht="63.75" hidden="false" customHeight="false" outlineLevel="0" collapsed="false">
      <c r="A667" s="21"/>
      <c r="B667" s="16"/>
      <c r="C667" s="13" t="s">
        <v>34</v>
      </c>
      <c r="D667" s="14" t="s">
        <v>14</v>
      </c>
      <c r="E667" s="15" t="n">
        <f aca="false">290600.31</f>
        <v>290600.31</v>
      </c>
      <c r="F667" s="15" t="n">
        <v>271782.09</v>
      </c>
      <c r="G667" s="15" t="n">
        <v>271831.79</v>
      </c>
      <c r="H667" s="15" t="n">
        <v>271831.79</v>
      </c>
      <c r="I667" s="15" t="n">
        <v>271831.79</v>
      </c>
      <c r="J667" s="15" t="n">
        <v>271831.79</v>
      </c>
      <c r="K667" s="15" t="n">
        <f aca="false">E667+F667+G667+H667+I667+J667</f>
        <v>1649709.56</v>
      </c>
      <c r="W667" s="5"/>
      <c r="Z667" s="5"/>
      <c r="AC667" s="5"/>
      <c r="AF667" s="5"/>
      <c r="AI667" s="5"/>
      <c r="AL667" s="5"/>
    </row>
    <row r="668" customFormat="false" ht="25.5" hidden="false" customHeight="false" outlineLevel="0" collapsed="false">
      <c r="A668" s="21"/>
      <c r="B668" s="16"/>
      <c r="C668" s="17"/>
      <c r="D668" s="14" t="s">
        <v>28</v>
      </c>
      <c r="E668" s="15" t="n">
        <v>0</v>
      </c>
      <c r="F668" s="15" t="n">
        <v>0</v>
      </c>
      <c r="G668" s="15" t="n">
        <v>0</v>
      </c>
      <c r="H668" s="15" t="n">
        <v>0</v>
      </c>
      <c r="I668" s="15" t="n">
        <v>0</v>
      </c>
      <c r="J668" s="15" t="n">
        <v>0</v>
      </c>
      <c r="K668" s="15" t="n">
        <f aca="false">E668+F668+G668+H668+I668+J668</f>
        <v>0</v>
      </c>
      <c r="W668" s="5"/>
      <c r="Z668" s="5"/>
      <c r="AC668" s="5"/>
      <c r="AF668" s="5"/>
      <c r="AI668" s="5"/>
      <c r="AL668" s="5"/>
    </row>
    <row r="669" customFormat="false" ht="25.5" hidden="false" customHeight="false" outlineLevel="0" collapsed="false">
      <c r="A669" s="21"/>
      <c r="B669" s="16"/>
      <c r="C669" s="17"/>
      <c r="D669" s="14" t="s">
        <v>29</v>
      </c>
      <c r="E669" s="15" t="n">
        <v>19050.16</v>
      </c>
      <c r="F669" s="15" t="n">
        <v>17911.15</v>
      </c>
      <c r="G669" s="15" t="n">
        <v>17960.85</v>
      </c>
      <c r="H669" s="15" t="n">
        <v>17960.85</v>
      </c>
      <c r="I669" s="15" t="n">
        <v>17960.85</v>
      </c>
      <c r="J669" s="15" t="n">
        <v>17960.85</v>
      </c>
      <c r="K669" s="15" t="n">
        <f aca="false">E669+F669+G669+H669+I669+J669</f>
        <v>108804.71</v>
      </c>
      <c r="W669" s="5"/>
      <c r="Z669" s="5"/>
      <c r="AC669" s="5"/>
      <c r="AF669" s="5"/>
      <c r="AI669" s="5"/>
      <c r="AL669" s="5"/>
    </row>
    <row r="670" customFormat="false" ht="25.5" hidden="false" customHeight="false" outlineLevel="0" collapsed="false">
      <c r="A670" s="21"/>
      <c r="B670" s="16"/>
      <c r="C670" s="17"/>
      <c r="D670" s="14" t="s">
        <v>30</v>
      </c>
      <c r="E670" s="15" t="n">
        <f aca="false">271550.15-0.002</f>
        <v>271550.148</v>
      </c>
      <c r="F670" s="15" t="n">
        <v>253870.94</v>
      </c>
      <c r="G670" s="15" t="n">
        <v>253870.94</v>
      </c>
      <c r="H670" s="15" t="n">
        <v>253870.94</v>
      </c>
      <c r="I670" s="15" t="n">
        <v>253870.94</v>
      </c>
      <c r="J670" s="15" t="n">
        <v>253870.94</v>
      </c>
      <c r="K670" s="15" t="n">
        <f aca="false">E670+F670+G670+H670+I670+J670</f>
        <v>1540904.848</v>
      </c>
      <c r="W670" s="5"/>
      <c r="Z670" s="5"/>
      <c r="AC670" s="5"/>
      <c r="AF670" s="5"/>
      <c r="AI670" s="5"/>
      <c r="AL670" s="5"/>
    </row>
    <row r="671" customFormat="false" ht="12.75" hidden="false" customHeight="false" outlineLevel="0" collapsed="false">
      <c r="A671" s="21"/>
      <c r="B671" s="16"/>
      <c r="C671" s="17"/>
      <c r="D671" s="14" t="s">
        <v>31</v>
      </c>
      <c r="E671" s="15" t="n">
        <v>0</v>
      </c>
      <c r="F671" s="15" t="n">
        <v>0</v>
      </c>
      <c r="G671" s="15" t="n">
        <v>0</v>
      </c>
      <c r="H671" s="15" t="n">
        <v>0</v>
      </c>
      <c r="I671" s="15" t="n">
        <v>0</v>
      </c>
      <c r="J671" s="15" t="n">
        <v>0</v>
      </c>
      <c r="K671" s="15" t="n">
        <f aca="false">E671+F671+G671+H671+I671+J671</f>
        <v>0</v>
      </c>
      <c r="W671" s="5"/>
      <c r="Z671" s="5"/>
      <c r="AC671" s="5"/>
      <c r="AF671" s="5"/>
      <c r="AI671" s="5"/>
      <c r="AL671" s="5"/>
    </row>
    <row r="672" customFormat="false" ht="63.75" hidden="false" customHeight="false" outlineLevel="0" collapsed="false">
      <c r="A672" s="11" t="s">
        <v>260</v>
      </c>
      <c r="B672" s="12" t="s">
        <v>261</v>
      </c>
      <c r="C672" s="13" t="s">
        <v>34</v>
      </c>
      <c r="D672" s="14" t="s">
        <v>14</v>
      </c>
      <c r="E672" s="15" t="n">
        <f aca="false">3693.35</f>
        <v>3693.35</v>
      </c>
      <c r="F672" s="15" t="n">
        <v>5547.4</v>
      </c>
      <c r="G672" s="15" t="n">
        <v>5547.4</v>
      </c>
      <c r="H672" s="15" t="n">
        <v>1233.75</v>
      </c>
      <c r="I672" s="15" t="n">
        <v>1233.75</v>
      </c>
      <c r="J672" s="15" t="n">
        <v>1233.75</v>
      </c>
      <c r="K672" s="15" t="n">
        <f aca="false">E672+F672+G672+H672+I672+J672</f>
        <v>18489.4</v>
      </c>
      <c r="M672" s="4" t="n">
        <f aca="false">M673-E672</f>
        <v>0</v>
      </c>
      <c r="N672" s="4" t="n">
        <f aca="false">N673-F672</f>
        <v>0</v>
      </c>
      <c r="O672" s="4" t="n">
        <f aca="false">O673-G672</f>
        <v>0</v>
      </c>
      <c r="P672" s="4" t="n">
        <f aca="false">P673-H672</f>
        <v>0</v>
      </c>
      <c r="Q672" s="4" t="n">
        <f aca="false">Q673-I672</f>
        <v>0</v>
      </c>
      <c r="R672" s="4" t="n">
        <f aca="false">R673-J672</f>
        <v>0</v>
      </c>
      <c r="S672" s="4" t="n">
        <f aca="false">S673-K672</f>
        <v>0</v>
      </c>
      <c r="W672" s="5"/>
      <c r="Z672" s="5"/>
      <c r="AC672" s="5"/>
      <c r="AF672" s="5"/>
      <c r="AI672" s="5"/>
      <c r="AL672" s="5"/>
    </row>
    <row r="673" customFormat="false" ht="25.5" hidden="false" customHeight="false" outlineLevel="0" collapsed="false">
      <c r="A673" s="21"/>
      <c r="B673" s="16"/>
      <c r="C673" s="17"/>
      <c r="D673" s="14" t="s">
        <v>28</v>
      </c>
      <c r="E673" s="15" t="n">
        <v>0</v>
      </c>
      <c r="F673" s="15" t="n">
        <v>0</v>
      </c>
      <c r="G673" s="15" t="n">
        <v>0</v>
      </c>
      <c r="H673" s="15" t="n">
        <v>0</v>
      </c>
      <c r="I673" s="15" t="n">
        <v>0</v>
      </c>
      <c r="J673" s="15" t="n">
        <v>0</v>
      </c>
      <c r="K673" s="15" t="n">
        <f aca="false">E673+F673+G673+H673+I673+J673</f>
        <v>0</v>
      </c>
      <c r="M673" s="4" t="n">
        <f aca="false">E673+E674+E675+E676</f>
        <v>3693.35</v>
      </c>
      <c r="N673" s="4" t="n">
        <f aca="false">F673+F674+F675+F676</f>
        <v>5547.4</v>
      </c>
      <c r="O673" s="4" t="n">
        <f aca="false">G673+G674+G675+G676</f>
        <v>5547.4</v>
      </c>
      <c r="P673" s="4" t="n">
        <f aca="false">H673+H674+H675+H676</f>
        <v>1233.75</v>
      </c>
      <c r="Q673" s="4" t="n">
        <f aca="false">I673+I674+I675+I676</f>
        <v>1233.75</v>
      </c>
      <c r="R673" s="4" t="n">
        <f aca="false">J673+J674+J675+J676</f>
        <v>1233.75</v>
      </c>
      <c r="S673" s="4" t="n">
        <f aca="false">K673+K674+K675+K676</f>
        <v>18489.4</v>
      </c>
      <c r="V673" s="1" t="n">
        <f aca="false">E672-M673</f>
        <v>0</v>
      </c>
      <c r="W673" s="5"/>
      <c r="Y673" s="1" t="n">
        <f aca="false">F672-N673</f>
        <v>0</v>
      </c>
      <c r="Z673" s="5"/>
      <c r="AB673" s="1" t="n">
        <f aca="false">G672-O673</f>
        <v>0</v>
      </c>
      <c r="AC673" s="5"/>
      <c r="AE673" s="1" t="n">
        <f aca="false">H672-P673</f>
        <v>0</v>
      </c>
      <c r="AF673" s="5"/>
      <c r="AH673" s="1" t="n">
        <f aca="false">I672-Q673</f>
        <v>0</v>
      </c>
      <c r="AI673" s="5"/>
      <c r="AK673" s="1" t="n">
        <f aca="false">J672-R673</f>
        <v>0</v>
      </c>
      <c r="AL673" s="5"/>
      <c r="AN673" s="1" t="n">
        <f aca="false">K672-S673</f>
        <v>0</v>
      </c>
    </row>
    <row r="674" customFormat="false" ht="25.5" hidden="false" customHeight="false" outlineLevel="0" collapsed="false">
      <c r="A674" s="21"/>
      <c r="B674" s="16"/>
      <c r="C674" s="17"/>
      <c r="D674" s="14" t="s">
        <v>29</v>
      </c>
      <c r="E674" s="15" t="n">
        <v>0</v>
      </c>
      <c r="F674" s="15" t="n">
        <v>0</v>
      </c>
      <c r="G674" s="15" t="n">
        <v>0</v>
      </c>
      <c r="H674" s="15" t="n">
        <v>0</v>
      </c>
      <c r="I674" s="15" t="n">
        <v>0</v>
      </c>
      <c r="J674" s="15" t="n">
        <v>0</v>
      </c>
      <c r="K674" s="15" t="n">
        <f aca="false">E674+F674+G674+H674+I674+J674</f>
        <v>0</v>
      </c>
      <c r="W674" s="5"/>
      <c r="Z674" s="5"/>
      <c r="AC674" s="5"/>
      <c r="AF674" s="5"/>
      <c r="AI674" s="5"/>
      <c r="AL674" s="5"/>
    </row>
    <row r="675" customFormat="false" ht="25.5" hidden="false" customHeight="false" outlineLevel="0" collapsed="false">
      <c r="A675" s="21"/>
      <c r="B675" s="16"/>
      <c r="C675" s="17"/>
      <c r="D675" s="14" t="s">
        <v>30</v>
      </c>
      <c r="E675" s="15" t="n">
        <f aca="false">3693.35</f>
        <v>3693.35</v>
      </c>
      <c r="F675" s="15" t="n">
        <v>5547.4</v>
      </c>
      <c r="G675" s="15" t="n">
        <v>5547.4</v>
      </c>
      <c r="H675" s="15" t="n">
        <v>1233.75</v>
      </c>
      <c r="I675" s="15" t="n">
        <v>1233.75</v>
      </c>
      <c r="J675" s="15" t="n">
        <v>1233.75</v>
      </c>
      <c r="K675" s="15" t="n">
        <f aca="false">E675+F675+G675+H675+I675+J675</f>
        <v>18489.4</v>
      </c>
      <c r="W675" s="5"/>
      <c r="Z675" s="5"/>
      <c r="AC675" s="5"/>
      <c r="AF675" s="5"/>
      <c r="AI675" s="5"/>
      <c r="AL675" s="5"/>
    </row>
    <row r="676" customFormat="false" ht="12.75" hidden="false" customHeight="false" outlineLevel="0" collapsed="false">
      <c r="A676" s="21"/>
      <c r="B676" s="16"/>
      <c r="C676" s="17"/>
      <c r="D676" s="14" t="s">
        <v>31</v>
      </c>
      <c r="E676" s="15" t="n">
        <v>0</v>
      </c>
      <c r="F676" s="15" t="n">
        <v>0</v>
      </c>
      <c r="G676" s="15" t="n">
        <v>0</v>
      </c>
      <c r="H676" s="15" t="n">
        <v>0</v>
      </c>
      <c r="I676" s="15" t="n">
        <v>0</v>
      </c>
      <c r="J676" s="15" t="n">
        <v>0</v>
      </c>
      <c r="K676" s="15" t="n">
        <f aca="false">E676+F676+G676+H676+I676+J676</f>
        <v>0</v>
      </c>
      <c r="W676" s="5"/>
      <c r="Z676" s="5"/>
      <c r="AC676" s="5"/>
      <c r="AF676" s="5"/>
      <c r="AI676" s="5"/>
      <c r="AL676" s="5"/>
    </row>
    <row r="677" customFormat="false" ht="63.75" hidden="false" customHeight="false" outlineLevel="0" collapsed="false">
      <c r="A677" s="11" t="s">
        <v>262</v>
      </c>
      <c r="B677" s="12" t="s">
        <v>44</v>
      </c>
      <c r="C677" s="13" t="s">
        <v>34</v>
      </c>
      <c r="D677" s="14" t="s">
        <v>14</v>
      </c>
      <c r="E677" s="15" t="n">
        <v>57463.83</v>
      </c>
      <c r="F677" s="15" t="n">
        <v>53282.9</v>
      </c>
      <c r="G677" s="15" t="n">
        <v>53282.9</v>
      </c>
      <c r="H677" s="15" t="n">
        <v>47961.8</v>
      </c>
      <c r="I677" s="15" t="n">
        <v>47961.8</v>
      </c>
      <c r="J677" s="15" t="n">
        <v>47961.8</v>
      </c>
      <c r="K677" s="15" t="n">
        <f aca="false">E677+F677+G677+H677+I677+J677</f>
        <v>307915.03</v>
      </c>
      <c r="M677" s="4" t="n">
        <f aca="false">M678-E677</f>
        <v>0</v>
      </c>
      <c r="N677" s="4" t="n">
        <f aca="false">N678-F677</f>
        <v>0</v>
      </c>
      <c r="O677" s="4" t="n">
        <f aca="false">O678-G677</f>
        <v>0</v>
      </c>
      <c r="P677" s="4" t="n">
        <f aca="false">P678-H677</f>
        <v>0</v>
      </c>
      <c r="Q677" s="4" t="n">
        <f aca="false">Q678-I677</f>
        <v>0</v>
      </c>
      <c r="R677" s="4" t="n">
        <f aca="false">R678-J677</f>
        <v>0</v>
      </c>
      <c r="S677" s="4" t="n">
        <f aca="false">S678-K677</f>
        <v>0</v>
      </c>
      <c r="W677" s="5"/>
      <c r="Z677" s="5"/>
      <c r="AC677" s="5"/>
      <c r="AF677" s="5"/>
      <c r="AI677" s="5"/>
      <c r="AL677" s="5"/>
    </row>
    <row r="678" customFormat="false" ht="25.5" hidden="false" customHeight="false" outlineLevel="0" collapsed="false">
      <c r="A678" s="21"/>
      <c r="B678" s="16"/>
      <c r="C678" s="17"/>
      <c r="D678" s="14" t="s">
        <v>28</v>
      </c>
      <c r="E678" s="15" t="n">
        <v>0</v>
      </c>
      <c r="F678" s="15" t="n">
        <v>0</v>
      </c>
      <c r="G678" s="15" t="n">
        <v>0</v>
      </c>
      <c r="H678" s="15" t="n">
        <v>0</v>
      </c>
      <c r="I678" s="15" t="n">
        <v>0</v>
      </c>
      <c r="J678" s="15" t="n">
        <v>0</v>
      </c>
      <c r="K678" s="15" t="n">
        <f aca="false">E678+F678+G678+H678+I678+J678</f>
        <v>0</v>
      </c>
      <c r="M678" s="4" t="n">
        <f aca="false">E678+E679+E680+E681</f>
        <v>57463.83</v>
      </c>
      <c r="N678" s="4" t="n">
        <f aca="false">F678+F679+F680+F681</f>
        <v>53282.9</v>
      </c>
      <c r="O678" s="4" t="n">
        <f aca="false">G678+G679+G680+G681</f>
        <v>53282.9</v>
      </c>
      <c r="P678" s="4" t="n">
        <f aca="false">H678+H679+H680+H681</f>
        <v>47961.8</v>
      </c>
      <c r="Q678" s="4" t="n">
        <f aca="false">I678+I679+I680+I681</f>
        <v>47961.8</v>
      </c>
      <c r="R678" s="4" t="n">
        <f aca="false">J678+J679+J680+J681</f>
        <v>47961.8</v>
      </c>
      <c r="S678" s="4" t="n">
        <f aca="false">K678+K679+K680+K681</f>
        <v>307915.03</v>
      </c>
      <c r="V678" s="1" t="n">
        <f aca="false">E677-M678</f>
        <v>0</v>
      </c>
      <c r="W678" s="5"/>
      <c r="Y678" s="1" t="n">
        <f aca="false">F677-N678</f>
        <v>0</v>
      </c>
      <c r="Z678" s="5"/>
      <c r="AB678" s="1" t="n">
        <f aca="false">G677-O678</f>
        <v>0</v>
      </c>
      <c r="AC678" s="5"/>
      <c r="AE678" s="1" t="n">
        <f aca="false">H677-P678</f>
        <v>0</v>
      </c>
      <c r="AF678" s="5"/>
      <c r="AH678" s="1" t="n">
        <f aca="false">I677-Q678</f>
        <v>0</v>
      </c>
      <c r="AI678" s="5"/>
      <c r="AK678" s="1" t="n">
        <f aca="false">J677-R678</f>
        <v>0</v>
      </c>
      <c r="AL678" s="5"/>
      <c r="AN678" s="1" t="n">
        <f aca="false">K677-S678</f>
        <v>0</v>
      </c>
    </row>
    <row r="679" customFormat="false" ht="25.5" hidden="false" customHeight="false" outlineLevel="0" collapsed="false">
      <c r="A679" s="21"/>
      <c r="B679" s="16"/>
      <c r="C679" s="17"/>
      <c r="D679" s="14" t="s">
        <v>29</v>
      </c>
      <c r="E679" s="15" t="n">
        <v>0</v>
      </c>
      <c r="F679" s="15" t="n">
        <v>0</v>
      </c>
      <c r="G679" s="15" t="n">
        <v>0</v>
      </c>
      <c r="H679" s="15" t="n">
        <v>0</v>
      </c>
      <c r="I679" s="15" t="n">
        <v>0</v>
      </c>
      <c r="J679" s="15" t="n">
        <v>0</v>
      </c>
      <c r="K679" s="15" t="n">
        <f aca="false">E679+F679+G679+H679+I679+J679</f>
        <v>0</v>
      </c>
      <c r="W679" s="5"/>
      <c r="Z679" s="5"/>
      <c r="AC679" s="5"/>
      <c r="AF679" s="5"/>
      <c r="AI679" s="5"/>
      <c r="AL679" s="5"/>
    </row>
    <row r="680" customFormat="false" ht="25.5" hidden="false" customHeight="false" outlineLevel="0" collapsed="false">
      <c r="A680" s="21"/>
      <c r="B680" s="16"/>
      <c r="C680" s="17"/>
      <c r="D680" s="14" t="s">
        <v>30</v>
      </c>
      <c r="E680" s="15" t="n">
        <v>57463.83</v>
      </c>
      <c r="F680" s="15" t="n">
        <v>53282.9</v>
      </c>
      <c r="G680" s="15" t="n">
        <v>53282.9</v>
      </c>
      <c r="H680" s="15" t="n">
        <v>47961.8</v>
      </c>
      <c r="I680" s="15" t="n">
        <v>47961.8</v>
      </c>
      <c r="J680" s="15" t="n">
        <v>47961.8</v>
      </c>
      <c r="K680" s="15" t="n">
        <f aca="false">E680+F680+G680+H680+I680+J680</f>
        <v>307915.03</v>
      </c>
      <c r="W680" s="5"/>
      <c r="Z680" s="5"/>
      <c r="AC680" s="5"/>
      <c r="AF680" s="5"/>
      <c r="AI680" s="5"/>
      <c r="AL680" s="5"/>
    </row>
    <row r="681" customFormat="false" ht="12.75" hidden="false" customHeight="false" outlineLevel="0" collapsed="false">
      <c r="A681" s="21"/>
      <c r="B681" s="16"/>
      <c r="C681" s="17"/>
      <c r="D681" s="14" t="s">
        <v>31</v>
      </c>
      <c r="E681" s="15" t="n">
        <v>0</v>
      </c>
      <c r="F681" s="15" t="n">
        <v>0</v>
      </c>
      <c r="G681" s="15" t="n">
        <v>0</v>
      </c>
      <c r="H681" s="15" t="n">
        <v>0</v>
      </c>
      <c r="I681" s="15" t="n">
        <v>0</v>
      </c>
      <c r="J681" s="15" t="n">
        <v>0</v>
      </c>
      <c r="K681" s="15" t="n">
        <f aca="false">E681+F681+G681+H681+I681+J681</f>
        <v>0</v>
      </c>
      <c r="W681" s="5"/>
      <c r="Z681" s="5"/>
      <c r="AC681" s="5"/>
      <c r="AF681" s="5"/>
      <c r="AI681" s="5"/>
      <c r="AL681" s="5"/>
    </row>
    <row r="682" customFormat="false" ht="63.75" hidden="false" customHeight="false" outlineLevel="0" collapsed="false">
      <c r="A682" s="11" t="s">
        <v>263</v>
      </c>
      <c r="B682" s="12" t="s">
        <v>93</v>
      </c>
      <c r="C682" s="13" t="s">
        <v>34</v>
      </c>
      <c r="D682" s="14" t="s">
        <v>14</v>
      </c>
      <c r="E682" s="15" t="n">
        <v>229.13</v>
      </c>
      <c r="F682" s="15" t="n">
        <v>229.13</v>
      </c>
      <c r="G682" s="15" t="n">
        <v>229.13</v>
      </c>
      <c r="H682" s="15" t="n">
        <v>229.62</v>
      </c>
      <c r="I682" s="15" t="n">
        <v>229.62</v>
      </c>
      <c r="J682" s="15" t="n">
        <v>229.62</v>
      </c>
      <c r="K682" s="15" t="n">
        <f aca="false">E682+F682+G682+H682+I682+J682</f>
        <v>1376.25</v>
      </c>
      <c r="M682" s="4" t="n">
        <f aca="false">M683-E682</f>
        <v>0</v>
      </c>
      <c r="N682" s="4" t="n">
        <f aca="false">N683-F682</f>
        <v>0</v>
      </c>
      <c r="O682" s="4" t="n">
        <f aca="false">O683-G682</f>
        <v>0</v>
      </c>
      <c r="P682" s="4" t="n">
        <f aca="false">P683-H682</f>
        <v>0</v>
      </c>
      <c r="Q682" s="4" t="n">
        <f aca="false">Q683-I682</f>
        <v>0</v>
      </c>
      <c r="R682" s="4" t="n">
        <f aca="false">R683-J682</f>
        <v>0</v>
      </c>
      <c r="S682" s="4" t="n">
        <f aca="false">S683-K682</f>
        <v>0</v>
      </c>
      <c r="W682" s="5"/>
      <c r="Z682" s="5"/>
      <c r="AC682" s="5"/>
      <c r="AF682" s="5"/>
      <c r="AI682" s="5"/>
      <c r="AL682" s="5"/>
    </row>
    <row r="683" customFormat="false" ht="25.5" hidden="false" customHeight="false" outlineLevel="0" collapsed="false">
      <c r="A683" s="21"/>
      <c r="B683" s="16"/>
      <c r="C683" s="17"/>
      <c r="D683" s="14" t="s">
        <v>28</v>
      </c>
      <c r="E683" s="15" t="n">
        <v>0</v>
      </c>
      <c r="F683" s="15" t="n">
        <v>0</v>
      </c>
      <c r="G683" s="15" t="n">
        <v>0</v>
      </c>
      <c r="H683" s="15" t="n">
        <v>0</v>
      </c>
      <c r="I683" s="15" t="n">
        <v>0</v>
      </c>
      <c r="J683" s="15" t="n">
        <v>0</v>
      </c>
      <c r="K683" s="15" t="n">
        <f aca="false">E683+F683+G683+H683+I683+J683</f>
        <v>0</v>
      </c>
      <c r="M683" s="4" t="n">
        <f aca="false">E683+E684+E685+E686</f>
        <v>229.13</v>
      </c>
      <c r="N683" s="4" t="n">
        <f aca="false">F683+F684+F685+F686</f>
        <v>229.13</v>
      </c>
      <c r="O683" s="4" t="n">
        <f aca="false">G683+G684+G685+G686</f>
        <v>229.13</v>
      </c>
      <c r="P683" s="4" t="n">
        <f aca="false">H683+H684+H685+H686</f>
        <v>229.62</v>
      </c>
      <c r="Q683" s="4" t="n">
        <f aca="false">I683+I684+I685+I686</f>
        <v>229.62</v>
      </c>
      <c r="R683" s="4" t="n">
        <f aca="false">J683+J684+J685+J686</f>
        <v>229.62</v>
      </c>
      <c r="S683" s="4" t="n">
        <f aca="false">K683+K684+K685+K686</f>
        <v>1376.25</v>
      </c>
      <c r="V683" s="1" t="n">
        <f aca="false">E682-M683</f>
        <v>0</v>
      </c>
      <c r="W683" s="5"/>
      <c r="Y683" s="1" t="n">
        <f aca="false">F682-N683</f>
        <v>0</v>
      </c>
      <c r="Z683" s="5"/>
      <c r="AB683" s="1" t="n">
        <f aca="false">G682-O683</f>
        <v>0</v>
      </c>
      <c r="AC683" s="5"/>
      <c r="AE683" s="1" t="n">
        <f aca="false">H682-P683</f>
        <v>0</v>
      </c>
      <c r="AF683" s="5"/>
      <c r="AH683" s="1" t="n">
        <f aca="false">I682-Q683</f>
        <v>0</v>
      </c>
      <c r="AI683" s="5"/>
      <c r="AK683" s="1" t="n">
        <f aca="false">J682-R683</f>
        <v>0</v>
      </c>
      <c r="AL683" s="5"/>
      <c r="AN683" s="1" t="n">
        <f aca="false">K682-S683</f>
        <v>0</v>
      </c>
    </row>
    <row r="684" customFormat="false" ht="25.5" hidden="false" customHeight="false" outlineLevel="0" collapsed="false">
      <c r="A684" s="21"/>
      <c r="B684" s="16"/>
      <c r="C684" s="17"/>
      <c r="D684" s="14" t="s">
        <v>29</v>
      </c>
      <c r="E684" s="15" t="n">
        <v>0</v>
      </c>
      <c r="F684" s="15" t="n">
        <v>0</v>
      </c>
      <c r="G684" s="15" t="n">
        <v>0</v>
      </c>
      <c r="H684" s="15" t="n">
        <v>0</v>
      </c>
      <c r="I684" s="15" t="n">
        <v>0</v>
      </c>
      <c r="J684" s="15" t="n">
        <v>0</v>
      </c>
      <c r="K684" s="15" t="n">
        <f aca="false">E684+F684+G684+H684+I684+J684</f>
        <v>0</v>
      </c>
      <c r="W684" s="5"/>
      <c r="Z684" s="5"/>
      <c r="AC684" s="5"/>
      <c r="AF684" s="5"/>
      <c r="AI684" s="5"/>
      <c r="AL684" s="5"/>
    </row>
    <row r="685" customFormat="false" ht="25.5" hidden="false" customHeight="false" outlineLevel="0" collapsed="false">
      <c r="A685" s="21"/>
      <c r="B685" s="16"/>
      <c r="C685" s="17"/>
      <c r="D685" s="14" t="s">
        <v>30</v>
      </c>
      <c r="E685" s="15" t="n">
        <v>229.13</v>
      </c>
      <c r="F685" s="15" t="n">
        <v>229.13</v>
      </c>
      <c r="G685" s="15" t="n">
        <v>229.13</v>
      </c>
      <c r="H685" s="15" t="n">
        <v>229.62</v>
      </c>
      <c r="I685" s="15" t="n">
        <v>229.62</v>
      </c>
      <c r="J685" s="15" t="n">
        <v>229.62</v>
      </c>
      <c r="K685" s="15" t="n">
        <f aca="false">E685+F685+G685+H685+I685+J685</f>
        <v>1376.25</v>
      </c>
      <c r="W685" s="5"/>
      <c r="Z685" s="5"/>
      <c r="AC685" s="5"/>
      <c r="AF685" s="5"/>
      <c r="AI685" s="5"/>
      <c r="AL685" s="5"/>
    </row>
    <row r="686" customFormat="false" ht="12.75" hidden="false" customHeight="false" outlineLevel="0" collapsed="false">
      <c r="A686" s="21"/>
      <c r="B686" s="16"/>
      <c r="C686" s="17"/>
      <c r="D686" s="14" t="s">
        <v>31</v>
      </c>
      <c r="E686" s="15" t="n">
        <v>0</v>
      </c>
      <c r="F686" s="15" t="n">
        <v>0</v>
      </c>
      <c r="G686" s="15" t="n">
        <v>0</v>
      </c>
      <c r="H686" s="15" t="n">
        <v>0</v>
      </c>
      <c r="I686" s="15" t="n">
        <v>0</v>
      </c>
      <c r="J686" s="15" t="n">
        <v>0</v>
      </c>
      <c r="K686" s="15" t="n">
        <f aca="false">E686+F686+G686+H686+I686+J686</f>
        <v>0</v>
      </c>
      <c r="W686" s="5"/>
      <c r="Z686" s="5"/>
      <c r="AC686" s="5"/>
      <c r="AF686" s="5"/>
      <c r="AI686" s="5"/>
      <c r="AL686" s="5"/>
    </row>
    <row r="687" customFormat="false" ht="102" hidden="false" customHeight="false" outlineLevel="0" collapsed="false">
      <c r="A687" s="11" t="s">
        <v>264</v>
      </c>
      <c r="B687" s="12" t="s">
        <v>265</v>
      </c>
      <c r="C687" s="13" t="s">
        <v>34</v>
      </c>
      <c r="D687" s="14" t="s">
        <v>14</v>
      </c>
      <c r="E687" s="15" t="n">
        <v>19050.16</v>
      </c>
      <c r="F687" s="15" t="n">
        <v>17911.15</v>
      </c>
      <c r="G687" s="15" t="n">
        <v>17960.85</v>
      </c>
      <c r="H687" s="15" t="n">
        <v>17960.85</v>
      </c>
      <c r="I687" s="15" t="n">
        <v>17960.85</v>
      </c>
      <c r="J687" s="15" t="n">
        <v>17960.85</v>
      </c>
      <c r="K687" s="15" t="n">
        <f aca="false">E687+F687+G687+H687+I687+J687</f>
        <v>108804.71</v>
      </c>
      <c r="M687" s="4" t="n">
        <f aca="false">M688-E687</f>
        <v>0</v>
      </c>
      <c r="N687" s="4" t="n">
        <f aca="false">N688-F687</f>
        <v>0</v>
      </c>
      <c r="O687" s="4" t="n">
        <f aca="false">O688-G687</f>
        <v>0</v>
      </c>
      <c r="P687" s="4" t="n">
        <f aca="false">P688-H687</f>
        <v>0</v>
      </c>
      <c r="Q687" s="4" t="n">
        <f aca="false">Q688-I687</f>
        <v>0</v>
      </c>
      <c r="R687" s="4" t="n">
        <f aca="false">R688-J687</f>
        <v>0</v>
      </c>
      <c r="S687" s="4" t="n">
        <f aca="false">S688-K687</f>
        <v>0</v>
      </c>
      <c r="W687" s="5"/>
      <c r="Z687" s="5"/>
      <c r="AC687" s="5"/>
      <c r="AF687" s="5"/>
      <c r="AI687" s="5"/>
      <c r="AL687" s="5"/>
    </row>
    <row r="688" customFormat="false" ht="25.5" hidden="false" customHeight="false" outlineLevel="0" collapsed="false">
      <c r="A688" s="21"/>
      <c r="B688" s="16"/>
      <c r="C688" s="17"/>
      <c r="D688" s="14" t="s">
        <v>28</v>
      </c>
      <c r="E688" s="15" t="n">
        <v>0</v>
      </c>
      <c r="F688" s="15" t="n">
        <v>0</v>
      </c>
      <c r="G688" s="15" t="n">
        <v>0</v>
      </c>
      <c r="H688" s="15" t="n">
        <v>0</v>
      </c>
      <c r="I688" s="15" t="n">
        <v>0</v>
      </c>
      <c r="J688" s="15" t="n">
        <v>0</v>
      </c>
      <c r="K688" s="15" t="n">
        <f aca="false">E688+F688+G688+H688+I688+J688</f>
        <v>0</v>
      </c>
      <c r="M688" s="4" t="n">
        <f aca="false">E688+E689+E690+E691</f>
        <v>19050.16</v>
      </c>
      <c r="N688" s="4" t="n">
        <f aca="false">F688+F689+F690+F691</f>
        <v>17911.15</v>
      </c>
      <c r="O688" s="4" t="n">
        <f aca="false">G688+G689+G690+G691</f>
        <v>17960.85</v>
      </c>
      <c r="P688" s="4" t="n">
        <f aca="false">H688+H689+H690+H691</f>
        <v>17960.85</v>
      </c>
      <c r="Q688" s="4" t="n">
        <f aca="false">I688+I689+I690+I691</f>
        <v>17960.85</v>
      </c>
      <c r="R688" s="4" t="n">
        <f aca="false">J688+J689+J690+J691</f>
        <v>17960.85</v>
      </c>
      <c r="S688" s="4" t="n">
        <f aca="false">K688+K689+K690+K691</f>
        <v>108804.71</v>
      </c>
      <c r="V688" s="1" t="n">
        <f aca="false">E687-M688</f>
        <v>0</v>
      </c>
      <c r="W688" s="5"/>
      <c r="Y688" s="1" t="n">
        <f aca="false">F687-N688</f>
        <v>0</v>
      </c>
      <c r="Z688" s="5"/>
      <c r="AB688" s="1" t="n">
        <f aca="false">G687-O688</f>
        <v>0</v>
      </c>
      <c r="AC688" s="5"/>
      <c r="AE688" s="1" t="n">
        <f aca="false">H687-P688</f>
        <v>0</v>
      </c>
      <c r="AF688" s="5"/>
      <c r="AH688" s="1" t="n">
        <f aca="false">I687-Q688</f>
        <v>0</v>
      </c>
      <c r="AI688" s="5"/>
      <c r="AK688" s="1" t="n">
        <f aca="false">J687-R688</f>
        <v>0</v>
      </c>
      <c r="AL688" s="5"/>
      <c r="AN688" s="1" t="n">
        <f aca="false">K687-S688</f>
        <v>0</v>
      </c>
    </row>
    <row r="689" customFormat="false" ht="25.5" hidden="false" customHeight="false" outlineLevel="0" collapsed="false">
      <c r="A689" s="21"/>
      <c r="B689" s="16"/>
      <c r="C689" s="17"/>
      <c r="D689" s="14" t="s">
        <v>29</v>
      </c>
      <c r="E689" s="15" t="n">
        <v>19050.16</v>
      </c>
      <c r="F689" s="15" t="n">
        <v>17911.15</v>
      </c>
      <c r="G689" s="15" t="n">
        <v>17960.85</v>
      </c>
      <c r="H689" s="15" t="n">
        <v>17960.85</v>
      </c>
      <c r="I689" s="15" t="n">
        <v>17960.85</v>
      </c>
      <c r="J689" s="15" t="n">
        <v>17960.85</v>
      </c>
      <c r="K689" s="15" t="n">
        <f aca="false">E689+F689+G689+H689+I689+J689</f>
        <v>108804.71</v>
      </c>
      <c r="W689" s="5"/>
      <c r="Z689" s="5"/>
      <c r="AC689" s="5"/>
      <c r="AF689" s="5"/>
      <c r="AI689" s="5"/>
      <c r="AL689" s="5"/>
    </row>
    <row r="690" customFormat="false" ht="25.5" hidden="false" customHeight="false" outlineLevel="0" collapsed="false">
      <c r="A690" s="21"/>
      <c r="B690" s="16"/>
      <c r="C690" s="17"/>
      <c r="D690" s="14" t="s">
        <v>30</v>
      </c>
      <c r="E690" s="15" t="n">
        <v>0</v>
      </c>
      <c r="F690" s="15" t="n">
        <v>0</v>
      </c>
      <c r="G690" s="15" t="n">
        <v>0</v>
      </c>
      <c r="H690" s="15" t="n">
        <v>0</v>
      </c>
      <c r="I690" s="15" t="n">
        <v>0</v>
      </c>
      <c r="J690" s="15" t="n">
        <v>0</v>
      </c>
      <c r="K690" s="15" t="n">
        <f aca="false">E690+F690+G690+H690+I690+J690</f>
        <v>0</v>
      </c>
      <c r="W690" s="5"/>
      <c r="Z690" s="5"/>
      <c r="AC690" s="5"/>
      <c r="AF690" s="5"/>
      <c r="AI690" s="5"/>
      <c r="AL690" s="5"/>
    </row>
    <row r="691" customFormat="false" ht="12.75" hidden="false" customHeight="false" outlineLevel="0" collapsed="false">
      <c r="A691" s="21"/>
      <c r="B691" s="16"/>
      <c r="C691" s="17"/>
      <c r="D691" s="14" t="s">
        <v>31</v>
      </c>
      <c r="E691" s="15" t="n">
        <v>0</v>
      </c>
      <c r="F691" s="15" t="n">
        <v>0</v>
      </c>
      <c r="G691" s="15" t="n">
        <v>0</v>
      </c>
      <c r="H691" s="15" t="n">
        <v>0</v>
      </c>
      <c r="I691" s="15" t="n">
        <v>0</v>
      </c>
      <c r="J691" s="15" t="n">
        <v>0</v>
      </c>
      <c r="K691" s="15" t="n">
        <f aca="false">E691+F691+G691+H691+I691+J691</f>
        <v>0</v>
      </c>
      <c r="W691" s="5"/>
      <c r="Z691" s="5"/>
      <c r="AC691" s="5"/>
      <c r="AF691" s="5"/>
      <c r="AI691" s="5"/>
      <c r="AL691" s="5"/>
    </row>
    <row r="692" customFormat="false" ht="63.75" hidden="false" customHeight="false" outlineLevel="0" collapsed="false">
      <c r="A692" s="11" t="s">
        <v>266</v>
      </c>
      <c r="B692" s="12" t="s">
        <v>267</v>
      </c>
      <c r="C692" s="13" t="s">
        <v>34</v>
      </c>
      <c r="D692" s="14" t="s">
        <v>14</v>
      </c>
      <c r="E692" s="15" t="n">
        <f aca="false">210163.84-0.002</f>
        <v>210163.838</v>
      </c>
      <c r="F692" s="15" t="n">
        <v>194811.51</v>
      </c>
      <c r="G692" s="15" t="n">
        <v>194811.51</v>
      </c>
      <c r="H692" s="15" t="n">
        <v>204445.77</v>
      </c>
      <c r="I692" s="15" t="n">
        <v>204445.77</v>
      </c>
      <c r="J692" s="15" t="n">
        <v>204445.77</v>
      </c>
      <c r="K692" s="15" t="n">
        <f aca="false">E692+F692+G692+H692+I692+J692</f>
        <v>1213124.168</v>
      </c>
      <c r="M692" s="4" t="n">
        <f aca="false">M693-E692</f>
        <v>0</v>
      </c>
      <c r="N692" s="4" t="n">
        <f aca="false">N693-F692</f>
        <v>0</v>
      </c>
      <c r="O692" s="4" t="n">
        <f aca="false">O693-G692</f>
        <v>0</v>
      </c>
      <c r="P692" s="4" t="n">
        <f aca="false">P693-H692</f>
        <v>0</v>
      </c>
      <c r="Q692" s="4" t="n">
        <f aca="false">Q693-I692</f>
        <v>0</v>
      </c>
      <c r="R692" s="4" t="n">
        <f aca="false">R693-J692</f>
        <v>0</v>
      </c>
      <c r="S692" s="4" t="n">
        <f aca="false">S693-K692</f>
        <v>0</v>
      </c>
      <c r="W692" s="5"/>
      <c r="Z692" s="5"/>
      <c r="AC692" s="5"/>
      <c r="AF692" s="5"/>
      <c r="AI692" s="5"/>
      <c r="AL692" s="5"/>
    </row>
    <row r="693" customFormat="false" ht="25.5" hidden="false" customHeight="false" outlineLevel="0" collapsed="false">
      <c r="A693" s="21"/>
      <c r="B693" s="16"/>
      <c r="C693" s="17"/>
      <c r="D693" s="14" t="s">
        <v>28</v>
      </c>
      <c r="E693" s="15" t="n">
        <v>0</v>
      </c>
      <c r="F693" s="15" t="n">
        <v>0</v>
      </c>
      <c r="G693" s="15" t="n">
        <v>0</v>
      </c>
      <c r="H693" s="15" t="n">
        <v>0</v>
      </c>
      <c r="I693" s="15" t="n">
        <v>0</v>
      </c>
      <c r="J693" s="15" t="n">
        <v>0</v>
      </c>
      <c r="K693" s="15" t="n">
        <f aca="false">E693+F693+G693+H693+I693+J693</f>
        <v>0</v>
      </c>
      <c r="M693" s="4" t="n">
        <f aca="false">E693+E694+E695+E696</f>
        <v>210163.838</v>
      </c>
      <c r="N693" s="4" t="n">
        <f aca="false">F693+F694+F695+F696</f>
        <v>194811.51</v>
      </c>
      <c r="O693" s="4" t="n">
        <f aca="false">G693+G694+G695+G696</f>
        <v>194811.51</v>
      </c>
      <c r="P693" s="4" t="n">
        <f aca="false">H693+H694+H695+H696</f>
        <v>204445.77</v>
      </c>
      <c r="Q693" s="4" t="n">
        <f aca="false">I693+I694+I695+I696</f>
        <v>204445.77</v>
      </c>
      <c r="R693" s="4" t="n">
        <f aca="false">J693+J694+J695+J696</f>
        <v>204445.77</v>
      </c>
      <c r="S693" s="4" t="n">
        <f aca="false">K693+K694+K695+K696</f>
        <v>1213124.168</v>
      </c>
      <c r="V693" s="1" t="n">
        <f aca="false">E692-M693</f>
        <v>0</v>
      </c>
      <c r="W693" s="5"/>
      <c r="Y693" s="1" t="n">
        <f aca="false">F692-N693</f>
        <v>0</v>
      </c>
      <c r="Z693" s="5"/>
      <c r="AB693" s="1" t="n">
        <f aca="false">G692-O693</f>
        <v>0</v>
      </c>
      <c r="AC693" s="5"/>
      <c r="AE693" s="1" t="n">
        <f aca="false">H692-P693</f>
        <v>0</v>
      </c>
      <c r="AF693" s="5"/>
      <c r="AH693" s="1" t="n">
        <f aca="false">I692-Q693</f>
        <v>0</v>
      </c>
      <c r="AI693" s="5"/>
      <c r="AK693" s="1" t="n">
        <f aca="false">J692-R693</f>
        <v>0</v>
      </c>
      <c r="AL693" s="5"/>
      <c r="AN693" s="1" t="n">
        <f aca="false">K692-S693</f>
        <v>0</v>
      </c>
    </row>
    <row r="694" customFormat="false" ht="25.5" hidden="false" customHeight="false" outlineLevel="0" collapsed="false">
      <c r="A694" s="21"/>
      <c r="B694" s="16"/>
      <c r="C694" s="17"/>
      <c r="D694" s="14" t="s">
        <v>29</v>
      </c>
      <c r="E694" s="15" t="n">
        <v>0</v>
      </c>
      <c r="F694" s="15" t="n">
        <v>0</v>
      </c>
      <c r="G694" s="15" t="n">
        <v>0</v>
      </c>
      <c r="H694" s="15" t="n">
        <v>0</v>
      </c>
      <c r="I694" s="15" t="n">
        <v>0</v>
      </c>
      <c r="J694" s="15" t="n">
        <v>0</v>
      </c>
      <c r="K694" s="15" t="n">
        <f aca="false">E694+F694+G694+H694+I694+J694</f>
        <v>0</v>
      </c>
      <c r="W694" s="5"/>
      <c r="Z694" s="5"/>
      <c r="AC694" s="5"/>
      <c r="AF694" s="5"/>
      <c r="AI694" s="5"/>
      <c r="AL694" s="5"/>
    </row>
    <row r="695" customFormat="false" ht="25.5" hidden="false" customHeight="false" outlineLevel="0" collapsed="false">
      <c r="A695" s="21"/>
      <c r="B695" s="16"/>
      <c r="C695" s="17"/>
      <c r="D695" s="14" t="s">
        <v>30</v>
      </c>
      <c r="E695" s="15" t="n">
        <f aca="false">210163.84-0.002</f>
        <v>210163.838</v>
      </c>
      <c r="F695" s="15" t="n">
        <v>194811.51</v>
      </c>
      <c r="G695" s="15" t="n">
        <v>194811.51</v>
      </c>
      <c r="H695" s="15" t="n">
        <v>204445.77</v>
      </c>
      <c r="I695" s="15" t="n">
        <v>204445.77</v>
      </c>
      <c r="J695" s="15" t="n">
        <v>204445.77</v>
      </c>
      <c r="K695" s="15" t="n">
        <f aca="false">E695+F695+G695+H695+I695+J695</f>
        <v>1213124.168</v>
      </c>
      <c r="W695" s="5"/>
      <c r="Z695" s="5"/>
      <c r="AC695" s="5"/>
      <c r="AF695" s="5"/>
      <c r="AI695" s="5"/>
      <c r="AL695" s="5"/>
    </row>
    <row r="696" customFormat="false" ht="12.75" hidden="false" customHeight="false" outlineLevel="0" collapsed="false">
      <c r="A696" s="21"/>
      <c r="B696" s="16"/>
      <c r="C696" s="17"/>
      <c r="D696" s="14" t="s">
        <v>31</v>
      </c>
      <c r="E696" s="15" t="n">
        <v>0</v>
      </c>
      <c r="F696" s="15" t="n">
        <v>0</v>
      </c>
      <c r="G696" s="15" t="n">
        <v>0</v>
      </c>
      <c r="H696" s="15" t="n">
        <v>0</v>
      </c>
      <c r="I696" s="15" t="n">
        <v>0</v>
      </c>
      <c r="J696" s="15" t="n">
        <v>0</v>
      </c>
      <c r="K696" s="15" t="n">
        <f aca="false">E696+F696+G696+H696+I696+J696</f>
        <v>0</v>
      </c>
      <c r="W696" s="5"/>
      <c r="Z696" s="5"/>
      <c r="AC696" s="5"/>
      <c r="AF696" s="5"/>
      <c r="AI696" s="5"/>
      <c r="AL696" s="5"/>
    </row>
    <row r="697" customFormat="false" ht="25.5" hidden="false" customHeight="false" outlineLevel="0" collapsed="false">
      <c r="A697" s="11" t="s">
        <v>268</v>
      </c>
      <c r="B697" s="12" t="s">
        <v>269</v>
      </c>
      <c r="C697" s="13" t="s">
        <v>27</v>
      </c>
      <c r="D697" s="14" t="s">
        <v>14</v>
      </c>
      <c r="E697" s="15" t="n">
        <f aca="false">5936.72-0.004</f>
        <v>5936.716</v>
      </c>
      <c r="F697" s="15" t="n">
        <v>5495.55</v>
      </c>
      <c r="G697" s="15" t="n">
        <v>5495.55</v>
      </c>
      <c r="H697" s="15" t="n">
        <v>4585.36</v>
      </c>
      <c r="I697" s="15" t="n">
        <v>4588.8</v>
      </c>
      <c r="J697" s="15" t="n">
        <v>4592.58</v>
      </c>
      <c r="K697" s="15" t="n">
        <f aca="false">E697+F697+G697+H697+I697+J697</f>
        <v>30694.556</v>
      </c>
      <c r="M697" s="4" t="n">
        <f aca="false">M698-E697</f>
        <v>0</v>
      </c>
      <c r="N697" s="4" t="n">
        <f aca="false">N698-F697</f>
        <v>0</v>
      </c>
      <c r="O697" s="4" t="n">
        <f aca="false">O698-G697</f>
        <v>0</v>
      </c>
      <c r="P697" s="4" t="n">
        <f aca="false">P698-H697</f>
        <v>0</v>
      </c>
      <c r="Q697" s="4" t="n">
        <f aca="false">Q698-I697</f>
        <v>0</v>
      </c>
      <c r="R697" s="4" t="n">
        <f aca="false">R698-J697</f>
        <v>0</v>
      </c>
      <c r="S697" s="4" t="n">
        <f aca="false">S698-K697</f>
        <v>0</v>
      </c>
      <c r="T697" s="18" t="n">
        <f aca="false">E707+E712+E717+E722+E727+E732+E737+E742</f>
        <v>5936.716</v>
      </c>
      <c r="U697" s="1" t="n">
        <f aca="false">E697-T697</f>
        <v>0</v>
      </c>
      <c r="W697" s="18" t="n">
        <f aca="false">F707+F712+F717+F722+F727+F732+F737+F742</f>
        <v>5495.55</v>
      </c>
      <c r="X697" s="1" t="n">
        <f aca="false">F697-W697</f>
        <v>0</v>
      </c>
      <c r="Z697" s="18" t="n">
        <f aca="false">G707+G712+G717+G722+G727+G732+G737+G742</f>
        <v>5495.55</v>
      </c>
      <c r="AA697" s="1" t="n">
        <f aca="false">G697-Z697</f>
        <v>0</v>
      </c>
      <c r="AC697" s="18" t="n">
        <f aca="false">H707+H712+H717+H722+H727+H732+H737+H742</f>
        <v>4585.36</v>
      </c>
      <c r="AD697" s="1" t="n">
        <f aca="false">H697-AC697</f>
        <v>0</v>
      </c>
      <c r="AF697" s="18" t="n">
        <f aca="false">I707+I712+I717+I722+I727+I732+I737+I742</f>
        <v>4588.8</v>
      </c>
      <c r="AG697" s="1" t="n">
        <f aca="false">I697-AF697</f>
        <v>0</v>
      </c>
      <c r="AI697" s="18" t="n">
        <f aca="false">J707+J712+J717+J722+J727+J732+J737+J742</f>
        <v>4592.58</v>
      </c>
      <c r="AJ697" s="1" t="n">
        <f aca="false">J697-AI697</f>
        <v>0</v>
      </c>
      <c r="AL697" s="18" t="n">
        <f aca="false">K707+K712+K717+K722+K727+K732+K737+K742</f>
        <v>30694.56</v>
      </c>
      <c r="AM697" s="1" t="n">
        <f aca="false">K697-AL697</f>
        <v>-0.00400000000445289</v>
      </c>
      <c r="AQ697" s="1" t="b">
        <f aca="false">E697=E702</f>
        <v>1</v>
      </c>
    </row>
    <row r="698" customFormat="false" ht="25.5" hidden="false" customHeight="false" outlineLevel="0" collapsed="false">
      <c r="A698" s="21"/>
      <c r="B698" s="16"/>
      <c r="C698" s="17"/>
      <c r="D698" s="14" t="s">
        <v>28</v>
      </c>
      <c r="E698" s="15" t="n">
        <v>0</v>
      </c>
      <c r="F698" s="15" t="n">
        <v>0</v>
      </c>
      <c r="G698" s="15" t="n">
        <v>0</v>
      </c>
      <c r="H698" s="15" t="n">
        <v>0</v>
      </c>
      <c r="I698" s="15" t="n">
        <v>0</v>
      </c>
      <c r="J698" s="15" t="n">
        <v>0</v>
      </c>
      <c r="K698" s="15" t="n">
        <f aca="false">E698+F698+G698+H698+I698+J698</f>
        <v>0</v>
      </c>
      <c r="M698" s="4" t="n">
        <f aca="false">E698+E699+E700+E701</f>
        <v>5936.716</v>
      </c>
      <c r="N698" s="4" t="n">
        <f aca="false">F698+F699+F700+F701</f>
        <v>5495.55</v>
      </c>
      <c r="O698" s="4" t="n">
        <f aca="false">G698+G699+G700+G701</f>
        <v>5495.55</v>
      </c>
      <c r="P698" s="4" t="n">
        <f aca="false">H698+H699+H700+H701</f>
        <v>4585.36</v>
      </c>
      <c r="Q698" s="4" t="n">
        <f aca="false">I698+I699+I700+I701</f>
        <v>4588.8</v>
      </c>
      <c r="R698" s="4" t="n">
        <f aca="false">J698+J699+J700+J701</f>
        <v>4592.58</v>
      </c>
      <c r="S698" s="4" t="n">
        <f aca="false">K698+K699+K700+K701</f>
        <v>30694.556</v>
      </c>
      <c r="T698" s="18" t="n">
        <f aca="false">E708+E713+E718+E723+E728+E733+E738+E743</f>
        <v>0</v>
      </c>
      <c r="U698" s="1" t="n">
        <f aca="false">E698-T698</f>
        <v>0</v>
      </c>
      <c r="V698" s="1" t="n">
        <f aca="false">E697-M698</f>
        <v>0</v>
      </c>
      <c r="W698" s="18" t="n">
        <f aca="false">F708+F713+F718+F723+F728+F733+F738+F743</f>
        <v>0</v>
      </c>
      <c r="X698" s="1" t="n">
        <f aca="false">F698-W698</f>
        <v>0</v>
      </c>
      <c r="Y698" s="1" t="n">
        <f aca="false">F697-N698</f>
        <v>0</v>
      </c>
      <c r="Z698" s="18" t="n">
        <f aca="false">G708+G713+G718+G723+G728+G733+G738+G743</f>
        <v>0</v>
      </c>
      <c r="AA698" s="1" t="n">
        <f aca="false">G698-Z698</f>
        <v>0</v>
      </c>
      <c r="AB698" s="1" t="n">
        <f aca="false">G697-O698</f>
        <v>0</v>
      </c>
      <c r="AC698" s="18" t="n">
        <f aca="false">H708+H713+H718+H723+H728+H733+H738+H743</f>
        <v>0</v>
      </c>
      <c r="AD698" s="1" t="n">
        <f aca="false">H698-AC698</f>
        <v>0</v>
      </c>
      <c r="AE698" s="1" t="n">
        <f aca="false">H697-P698</f>
        <v>0</v>
      </c>
      <c r="AF698" s="18" t="n">
        <f aca="false">I708+I713+I718+I723+I728+I733+I738+I743</f>
        <v>0</v>
      </c>
      <c r="AG698" s="1" t="n">
        <f aca="false">I698-AF698</f>
        <v>0</v>
      </c>
      <c r="AH698" s="1" t="n">
        <f aca="false">I697-Q698</f>
        <v>0</v>
      </c>
      <c r="AI698" s="18" t="n">
        <f aca="false">J708+J713+J718+J723+J728+J733+J738+J743</f>
        <v>0</v>
      </c>
      <c r="AJ698" s="1" t="n">
        <f aca="false">J698-AI698</f>
        <v>0</v>
      </c>
      <c r="AK698" s="1" t="n">
        <f aca="false">J697-R698</f>
        <v>0</v>
      </c>
      <c r="AL698" s="18" t="n">
        <f aca="false">K708+K713+K718+K723+K728+K733+K738+K743</f>
        <v>0</v>
      </c>
      <c r="AM698" s="1" t="n">
        <f aca="false">K698-AL698</f>
        <v>0</v>
      </c>
      <c r="AN698" s="1" t="n">
        <f aca="false">K697-S698</f>
        <v>0</v>
      </c>
      <c r="AQ698" s="1" t="b">
        <f aca="false">E698=E703</f>
        <v>1</v>
      </c>
    </row>
    <row r="699" customFormat="false" ht="25.5" hidden="false" customHeight="false" outlineLevel="0" collapsed="false">
      <c r="A699" s="21"/>
      <c r="B699" s="16"/>
      <c r="C699" s="17"/>
      <c r="D699" s="14" t="s">
        <v>29</v>
      </c>
      <c r="E699" s="15" t="n">
        <v>0</v>
      </c>
      <c r="F699" s="15" t="n">
        <v>0</v>
      </c>
      <c r="G699" s="15" t="n">
        <v>0</v>
      </c>
      <c r="H699" s="15" t="n">
        <v>0</v>
      </c>
      <c r="I699" s="15" t="n">
        <v>0</v>
      </c>
      <c r="J699" s="15" t="n">
        <v>0</v>
      </c>
      <c r="K699" s="15" t="n">
        <f aca="false">E699+F699+G699+H699+I699+J699</f>
        <v>0</v>
      </c>
      <c r="T699" s="18" t="n">
        <f aca="false">E709+E714+E719+E724+E729+E734+E739+E744</f>
        <v>0</v>
      </c>
      <c r="U699" s="1" t="n">
        <f aca="false">E699-T699</f>
        <v>0</v>
      </c>
      <c r="W699" s="18" t="n">
        <f aca="false">F709+F714+F719+F724+F729+F734+F739+F744</f>
        <v>0</v>
      </c>
      <c r="X699" s="1" t="n">
        <f aca="false">F699-W699</f>
        <v>0</v>
      </c>
      <c r="Z699" s="18" t="n">
        <f aca="false">G709+G714+G719+G724+G729+G734+G739+G744</f>
        <v>0</v>
      </c>
      <c r="AA699" s="1" t="n">
        <f aca="false">G699-Z699</f>
        <v>0</v>
      </c>
      <c r="AC699" s="18" t="n">
        <f aca="false">H709+H714+H719+H724+H729+H734+H739+H744</f>
        <v>0</v>
      </c>
      <c r="AD699" s="1" t="n">
        <f aca="false">H699-AC699</f>
        <v>0</v>
      </c>
      <c r="AF699" s="18" t="n">
        <f aca="false">I709+I714+I719+I724+I729+I734+I739+I744</f>
        <v>0</v>
      </c>
      <c r="AG699" s="1" t="n">
        <f aca="false">I699-AF699</f>
        <v>0</v>
      </c>
      <c r="AI699" s="18" t="n">
        <f aca="false">J709+J714+J719+J724+J729+J734+J739+J744</f>
        <v>0</v>
      </c>
      <c r="AJ699" s="1" t="n">
        <f aca="false">J699-AI699</f>
        <v>0</v>
      </c>
      <c r="AL699" s="18" t="n">
        <f aca="false">K709+K714+K719+K724+K729+K734+K739+K744</f>
        <v>0</v>
      </c>
      <c r="AM699" s="1" t="n">
        <f aca="false">K699-AL699</f>
        <v>0</v>
      </c>
      <c r="AQ699" s="1" t="b">
        <f aca="false">E699=E704</f>
        <v>1</v>
      </c>
    </row>
    <row r="700" customFormat="false" ht="25.5" hidden="false" customHeight="false" outlineLevel="0" collapsed="false">
      <c r="A700" s="21"/>
      <c r="B700" s="16"/>
      <c r="C700" s="17"/>
      <c r="D700" s="14" t="s">
        <v>30</v>
      </c>
      <c r="E700" s="15" t="n">
        <f aca="false">5936.72-0.004</f>
        <v>5936.716</v>
      </c>
      <c r="F700" s="15" t="n">
        <v>5495.55</v>
      </c>
      <c r="G700" s="15" t="n">
        <v>5495.55</v>
      </c>
      <c r="H700" s="15" t="n">
        <v>4585.36</v>
      </c>
      <c r="I700" s="15" t="n">
        <v>4588.8</v>
      </c>
      <c r="J700" s="15" t="n">
        <v>4592.58</v>
      </c>
      <c r="K700" s="15" t="n">
        <f aca="false">E700+F700+G700+H700+I700+J700</f>
        <v>30694.556</v>
      </c>
      <c r="T700" s="18" t="n">
        <f aca="false">E710+E715+E720+E725+E730+E735+E740+E745</f>
        <v>5936.716</v>
      </c>
      <c r="U700" s="1" t="n">
        <f aca="false">E700-T700</f>
        <v>0</v>
      </c>
      <c r="W700" s="18" t="n">
        <f aca="false">F710+F715+F720+F725+F730+F735+F740+F745</f>
        <v>5495.55</v>
      </c>
      <c r="X700" s="1" t="n">
        <f aca="false">F700-W700</f>
        <v>0</v>
      </c>
      <c r="Z700" s="18" t="n">
        <f aca="false">G710+G715+G720+G725+G730+G735+G740+G745</f>
        <v>5495.55</v>
      </c>
      <c r="AA700" s="1" t="n">
        <f aca="false">G700-Z700</f>
        <v>0</v>
      </c>
      <c r="AC700" s="18" t="n">
        <f aca="false">H710+H715+H720+H725+H730+H735+H740+H745</f>
        <v>4585.36</v>
      </c>
      <c r="AD700" s="1" t="n">
        <f aca="false">H700-AC700</f>
        <v>0</v>
      </c>
      <c r="AF700" s="18" t="n">
        <f aca="false">I710+I715+I720+I725+I730+I735+I740+I745</f>
        <v>4588.8</v>
      </c>
      <c r="AG700" s="1" t="n">
        <f aca="false">I700-AF700</f>
        <v>0</v>
      </c>
      <c r="AI700" s="18" t="n">
        <f aca="false">J710+J715+J720+J725+J730+J735+J740+J745</f>
        <v>4592.58</v>
      </c>
      <c r="AJ700" s="1" t="n">
        <f aca="false">J700-AI700</f>
        <v>0</v>
      </c>
      <c r="AL700" s="18" t="n">
        <f aca="false">K710+K715+K720+K725+K730+K735+K740+K745</f>
        <v>30694.56</v>
      </c>
      <c r="AM700" s="1" t="n">
        <f aca="false">K700-AL700</f>
        <v>-0.00400000000445289</v>
      </c>
      <c r="AQ700" s="1" t="b">
        <f aca="false">E700=E705</f>
        <v>1</v>
      </c>
    </row>
    <row r="701" customFormat="false" ht="12.75" hidden="false" customHeight="false" outlineLevel="0" collapsed="false">
      <c r="A701" s="21"/>
      <c r="B701" s="16"/>
      <c r="C701" s="17"/>
      <c r="D701" s="14" t="s">
        <v>31</v>
      </c>
      <c r="E701" s="15" t="n">
        <v>0</v>
      </c>
      <c r="F701" s="15" t="n">
        <v>0</v>
      </c>
      <c r="G701" s="15" t="n">
        <v>0</v>
      </c>
      <c r="H701" s="15" t="n">
        <v>0</v>
      </c>
      <c r="I701" s="15" t="n">
        <v>0</v>
      </c>
      <c r="J701" s="15" t="n">
        <v>0</v>
      </c>
      <c r="K701" s="15" t="n">
        <f aca="false">E701+F701+G701+H701+I701+J701</f>
        <v>0</v>
      </c>
      <c r="W701" s="5"/>
      <c r="Z701" s="5"/>
      <c r="AC701" s="5"/>
      <c r="AF701" s="5"/>
      <c r="AI701" s="5"/>
      <c r="AL701" s="5"/>
      <c r="AQ701" s="1" t="b">
        <f aca="false">E701=E706</f>
        <v>1</v>
      </c>
    </row>
    <row r="702" customFormat="false" ht="63.75" hidden="false" customHeight="false" outlineLevel="0" collapsed="false">
      <c r="A702" s="21"/>
      <c r="B702" s="16"/>
      <c r="C702" s="13" t="s">
        <v>34</v>
      </c>
      <c r="D702" s="14" t="s">
        <v>14</v>
      </c>
      <c r="E702" s="15" t="n">
        <f aca="false">5936.72-0.004</f>
        <v>5936.716</v>
      </c>
      <c r="F702" s="15" t="n">
        <v>5495.55</v>
      </c>
      <c r="G702" s="15" t="n">
        <v>5495.55</v>
      </c>
      <c r="H702" s="15" t="n">
        <v>4585.36</v>
      </c>
      <c r="I702" s="15" t="n">
        <v>4588.8</v>
      </c>
      <c r="J702" s="15" t="n">
        <v>4592.58</v>
      </c>
      <c r="K702" s="15" t="n">
        <f aca="false">E702+F702+G702+H702+I702+J702</f>
        <v>30694.556</v>
      </c>
      <c r="W702" s="5"/>
      <c r="Z702" s="5"/>
      <c r="AC702" s="5"/>
      <c r="AF702" s="5"/>
      <c r="AI702" s="5"/>
      <c r="AL702" s="5"/>
    </row>
    <row r="703" customFormat="false" ht="25.5" hidden="false" customHeight="false" outlineLevel="0" collapsed="false">
      <c r="A703" s="21"/>
      <c r="B703" s="16"/>
      <c r="C703" s="17"/>
      <c r="D703" s="14" t="s">
        <v>28</v>
      </c>
      <c r="E703" s="15" t="n">
        <v>0</v>
      </c>
      <c r="F703" s="15" t="n">
        <v>0</v>
      </c>
      <c r="G703" s="15" t="n">
        <v>0</v>
      </c>
      <c r="H703" s="15" t="n">
        <v>0</v>
      </c>
      <c r="I703" s="15" t="n">
        <v>0</v>
      </c>
      <c r="J703" s="15" t="n">
        <v>0</v>
      </c>
      <c r="K703" s="15" t="n">
        <f aca="false">E703+F703+G703+H703+I703+J703</f>
        <v>0</v>
      </c>
      <c r="W703" s="5"/>
      <c r="Z703" s="5"/>
      <c r="AC703" s="5"/>
      <c r="AF703" s="5"/>
      <c r="AI703" s="5"/>
      <c r="AL703" s="5"/>
    </row>
    <row r="704" customFormat="false" ht="25.5" hidden="false" customHeight="false" outlineLevel="0" collapsed="false">
      <c r="A704" s="21"/>
      <c r="B704" s="16"/>
      <c r="C704" s="17"/>
      <c r="D704" s="14" t="s">
        <v>29</v>
      </c>
      <c r="E704" s="15" t="n">
        <v>0</v>
      </c>
      <c r="F704" s="15" t="n">
        <v>0</v>
      </c>
      <c r="G704" s="15" t="n">
        <v>0</v>
      </c>
      <c r="H704" s="15" t="n">
        <v>0</v>
      </c>
      <c r="I704" s="15" t="n">
        <v>0</v>
      </c>
      <c r="J704" s="15" t="n">
        <v>0</v>
      </c>
      <c r="K704" s="15" t="n">
        <f aca="false">E704+F704+G704+H704+I704+J704</f>
        <v>0</v>
      </c>
      <c r="W704" s="5"/>
      <c r="Z704" s="5"/>
      <c r="AC704" s="5"/>
      <c r="AF704" s="5"/>
      <c r="AI704" s="5"/>
      <c r="AL704" s="5"/>
    </row>
    <row r="705" customFormat="false" ht="25.5" hidden="false" customHeight="false" outlineLevel="0" collapsed="false">
      <c r="A705" s="21"/>
      <c r="B705" s="16"/>
      <c r="C705" s="17"/>
      <c r="D705" s="14" t="s">
        <v>30</v>
      </c>
      <c r="E705" s="15" t="n">
        <f aca="false">5936.72-0.004</f>
        <v>5936.716</v>
      </c>
      <c r="F705" s="15" t="n">
        <v>5495.55</v>
      </c>
      <c r="G705" s="15" t="n">
        <v>5495.55</v>
      </c>
      <c r="H705" s="15" t="n">
        <v>4585.36</v>
      </c>
      <c r="I705" s="15" t="n">
        <v>4588.8</v>
      </c>
      <c r="J705" s="15" t="n">
        <v>4592.58</v>
      </c>
      <c r="K705" s="15" t="n">
        <f aca="false">E705+F705+G705+H705+I705+J705</f>
        <v>30694.556</v>
      </c>
      <c r="W705" s="5"/>
      <c r="Z705" s="5"/>
      <c r="AC705" s="5"/>
      <c r="AF705" s="5"/>
      <c r="AI705" s="5"/>
      <c r="AL705" s="5"/>
    </row>
    <row r="706" customFormat="false" ht="12.75" hidden="false" customHeight="false" outlineLevel="0" collapsed="false">
      <c r="A706" s="21"/>
      <c r="B706" s="16"/>
      <c r="C706" s="17"/>
      <c r="D706" s="14" t="s">
        <v>31</v>
      </c>
      <c r="E706" s="15" t="n">
        <v>0</v>
      </c>
      <c r="F706" s="15" t="n">
        <v>0</v>
      </c>
      <c r="G706" s="15" t="n">
        <v>0</v>
      </c>
      <c r="H706" s="15" t="n">
        <v>0</v>
      </c>
      <c r="I706" s="15" t="n">
        <v>0</v>
      </c>
      <c r="J706" s="15" t="n">
        <v>0</v>
      </c>
      <c r="K706" s="15" t="n">
        <f aca="false">E706+F706+G706+H706+I706+J706</f>
        <v>0</v>
      </c>
      <c r="W706" s="5"/>
      <c r="Z706" s="5"/>
      <c r="AC706" s="5"/>
      <c r="AF706" s="5"/>
      <c r="AI706" s="5"/>
      <c r="AL706" s="5"/>
    </row>
    <row r="707" customFormat="false" ht="140.25" hidden="false" customHeight="false" outlineLevel="0" collapsed="false">
      <c r="A707" s="11" t="s">
        <v>270</v>
      </c>
      <c r="B707" s="12" t="s">
        <v>271</v>
      </c>
      <c r="C707" s="13" t="s">
        <v>34</v>
      </c>
      <c r="D707" s="14" t="s">
        <v>14</v>
      </c>
      <c r="E707" s="15" t="n">
        <f aca="false">385.25</f>
        <v>385.25</v>
      </c>
      <c r="F707" s="15" t="n">
        <v>385.25</v>
      </c>
      <c r="G707" s="15" t="n">
        <v>385.25</v>
      </c>
      <c r="H707" s="15" t="n">
        <v>385.25</v>
      </c>
      <c r="I707" s="15" t="n">
        <v>385.25</v>
      </c>
      <c r="J707" s="15" t="n">
        <v>385.25</v>
      </c>
      <c r="K707" s="15" t="n">
        <f aca="false">E707+F707+G707+H707+I707+J707</f>
        <v>2311.5</v>
      </c>
      <c r="M707" s="4" t="n">
        <f aca="false">M708-E707</f>
        <v>0</v>
      </c>
      <c r="N707" s="4" t="n">
        <f aca="false">N708-F707</f>
        <v>0</v>
      </c>
      <c r="O707" s="4" t="n">
        <f aca="false">O708-G707</f>
        <v>0</v>
      </c>
      <c r="P707" s="4" t="n">
        <f aca="false">P708-H707</f>
        <v>0</v>
      </c>
      <c r="Q707" s="4" t="n">
        <f aca="false">Q708-I707</f>
        <v>0</v>
      </c>
      <c r="R707" s="4" t="n">
        <f aca="false">R708-J707</f>
        <v>0</v>
      </c>
      <c r="S707" s="4" t="n">
        <f aca="false">S708-K707</f>
        <v>0</v>
      </c>
      <c r="W707" s="5"/>
      <c r="Z707" s="5"/>
      <c r="AC707" s="5"/>
      <c r="AF707" s="5"/>
      <c r="AI707" s="5"/>
      <c r="AL707" s="5"/>
    </row>
    <row r="708" customFormat="false" ht="25.5" hidden="false" customHeight="false" outlineLevel="0" collapsed="false">
      <c r="A708" s="21"/>
      <c r="B708" s="16"/>
      <c r="C708" s="17"/>
      <c r="D708" s="14" t="s">
        <v>28</v>
      </c>
      <c r="E708" s="15" t="n">
        <v>0</v>
      </c>
      <c r="F708" s="15" t="n">
        <v>0</v>
      </c>
      <c r="G708" s="15" t="n">
        <v>0</v>
      </c>
      <c r="H708" s="15" t="n">
        <v>0</v>
      </c>
      <c r="I708" s="15" t="n">
        <v>0</v>
      </c>
      <c r="J708" s="15" t="n">
        <v>0</v>
      </c>
      <c r="K708" s="15" t="n">
        <f aca="false">E708+F708+G708+H708+I708+J708</f>
        <v>0</v>
      </c>
      <c r="M708" s="4" t="n">
        <f aca="false">E708+E709+E710+E711</f>
        <v>385.25</v>
      </c>
      <c r="N708" s="4" t="n">
        <f aca="false">F708+F709+F710+F711</f>
        <v>385.25</v>
      </c>
      <c r="O708" s="4" t="n">
        <f aca="false">G708+G709+G710+G711</f>
        <v>385.25</v>
      </c>
      <c r="P708" s="4" t="n">
        <f aca="false">H708+H709+H710+H711</f>
        <v>385.25</v>
      </c>
      <c r="Q708" s="4" t="n">
        <f aca="false">I708+I709+I710+I711</f>
        <v>385.25</v>
      </c>
      <c r="R708" s="4" t="n">
        <f aca="false">J708+J709+J710+J711</f>
        <v>385.25</v>
      </c>
      <c r="S708" s="4" t="n">
        <f aca="false">K708+K709+K710+K711</f>
        <v>2311.5</v>
      </c>
      <c r="V708" s="1" t="n">
        <f aca="false">E707-M708</f>
        <v>0</v>
      </c>
      <c r="W708" s="5"/>
      <c r="Y708" s="1" t="n">
        <f aca="false">F707-N708</f>
        <v>0</v>
      </c>
      <c r="Z708" s="5"/>
      <c r="AB708" s="1" t="n">
        <f aca="false">G707-O708</f>
        <v>0</v>
      </c>
      <c r="AC708" s="5"/>
      <c r="AE708" s="1" t="n">
        <f aca="false">H707-P708</f>
        <v>0</v>
      </c>
      <c r="AF708" s="5"/>
      <c r="AH708" s="1" t="n">
        <f aca="false">I707-Q708</f>
        <v>0</v>
      </c>
      <c r="AI708" s="5"/>
      <c r="AK708" s="1" t="n">
        <f aca="false">J707-R708</f>
        <v>0</v>
      </c>
      <c r="AL708" s="5"/>
      <c r="AN708" s="1" t="n">
        <f aca="false">K707-S708</f>
        <v>0</v>
      </c>
    </row>
    <row r="709" customFormat="false" ht="25.5" hidden="false" customHeight="false" outlineLevel="0" collapsed="false">
      <c r="A709" s="21"/>
      <c r="B709" s="16"/>
      <c r="C709" s="17"/>
      <c r="D709" s="14" t="s">
        <v>29</v>
      </c>
      <c r="E709" s="15" t="n">
        <v>0</v>
      </c>
      <c r="F709" s="15" t="n">
        <v>0</v>
      </c>
      <c r="G709" s="15" t="n">
        <v>0</v>
      </c>
      <c r="H709" s="15" t="n">
        <v>0</v>
      </c>
      <c r="I709" s="15" t="n">
        <v>0</v>
      </c>
      <c r="J709" s="15" t="n">
        <v>0</v>
      </c>
      <c r="K709" s="15" t="n">
        <f aca="false">E709+F709+G709+H709+I709+J709</f>
        <v>0</v>
      </c>
      <c r="W709" s="5"/>
      <c r="Z709" s="5"/>
      <c r="AC709" s="5"/>
      <c r="AF709" s="5"/>
      <c r="AI709" s="5"/>
      <c r="AL709" s="5"/>
    </row>
    <row r="710" customFormat="false" ht="25.5" hidden="false" customHeight="false" outlineLevel="0" collapsed="false">
      <c r="A710" s="21"/>
      <c r="B710" s="16"/>
      <c r="C710" s="17"/>
      <c r="D710" s="14" t="s">
        <v>30</v>
      </c>
      <c r="E710" s="15" t="n">
        <f aca="false">385.25</f>
        <v>385.25</v>
      </c>
      <c r="F710" s="15" t="n">
        <v>385.25</v>
      </c>
      <c r="G710" s="15" t="n">
        <v>385.25</v>
      </c>
      <c r="H710" s="15" t="n">
        <v>385.25</v>
      </c>
      <c r="I710" s="15" t="n">
        <v>385.25</v>
      </c>
      <c r="J710" s="15" t="n">
        <v>385.25</v>
      </c>
      <c r="K710" s="15" t="n">
        <f aca="false">E710+F710+G710+H710+I710+J710</f>
        <v>2311.5</v>
      </c>
      <c r="W710" s="5"/>
      <c r="Z710" s="5"/>
      <c r="AC710" s="5"/>
      <c r="AF710" s="5"/>
      <c r="AI710" s="5"/>
      <c r="AL710" s="5"/>
    </row>
    <row r="711" customFormat="false" ht="12.75" hidden="false" customHeight="false" outlineLevel="0" collapsed="false">
      <c r="A711" s="21"/>
      <c r="B711" s="16"/>
      <c r="C711" s="17"/>
      <c r="D711" s="14" t="s">
        <v>31</v>
      </c>
      <c r="E711" s="15" t="n">
        <v>0</v>
      </c>
      <c r="F711" s="15" t="n">
        <v>0</v>
      </c>
      <c r="G711" s="15" t="n">
        <v>0</v>
      </c>
      <c r="H711" s="15" t="n">
        <v>0</v>
      </c>
      <c r="I711" s="15" t="n">
        <v>0</v>
      </c>
      <c r="J711" s="15" t="n">
        <v>0</v>
      </c>
      <c r="K711" s="15" t="n">
        <f aca="false">E711+F711+G711+H711+I711+J711</f>
        <v>0</v>
      </c>
      <c r="W711" s="5"/>
      <c r="Z711" s="5"/>
      <c r="AC711" s="5"/>
      <c r="AF711" s="5"/>
      <c r="AI711" s="5"/>
      <c r="AL711" s="5"/>
    </row>
    <row r="712" customFormat="false" ht="114.75" hidden="false" customHeight="false" outlineLevel="0" collapsed="false">
      <c r="A712" s="11" t="s">
        <v>272</v>
      </c>
      <c r="B712" s="12" t="s">
        <v>273</v>
      </c>
      <c r="C712" s="13" t="s">
        <v>34</v>
      </c>
      <c r="D712" s="14" t="s">
        <v>14</v>
      </c>
      <c r="E712" s="15" t="n">
        <v>385.25</v>
      </c>
      <c r="F712" s="15" t="n">
        <v>385.25</v>
      </c>
      <c r="G712" s="15" t="n">
        <v>385.25</v>
      </c>
      <c r="H712" s="15" t="n">
        <v>385.25</v>
      </c>
      <c r="I712" s="15" t="n">
        <v>385.25</v>
      </c>
      <c r="J712" s="15" t="n">
        <v>385.25</v>
      </c>
      <c r="K712" s="15" t="n">
        <f aca="false">E712+F712+G712+H712+I712+J712</f>
        <v>2311.5</v>
      </c>
      <c r="M712" s="4" t="n">
        <f aca="false">M713-E712</f>
        <v>0</v>
      </c>
      <c r="N712" s="4" t="n">
        <f aca="false">N713-F712</f>
        <v>0</v>
      </c>
      <c r="O712" s="4" t="n">
        <f aca="false">O713-G712</f>
        <v>0</v>
      </c>
      <c r="P712" s="4" t="n">
        <f aca="false">P713-H712</f>
        <v>0</v>
      </c>
      <c r="Q712" s="4" t="n">
        <f aca="false">Q713-I712</f>
        <v>0</v>
      </c>
      <c r="R712" s="4" t="n">
        <f aca="false">R713-J712</f>
        <v>0</v>
      </c>
      <c r="S712" s="4" t="n">
        <f aca="false">S713-K712</f>
        <v>0</v>
      </c>
      <c r="W712" s="5"/>
      <c r="Z712" s="5"/>
      <c r="AC712" s="5"/>
      <c r="AF712" s="5"/>
      <c r="AI712" s="5"/>
      <c r="AL712" s="5"/>
    </row>
    <row r="713" customFormat="false" ht="25.5" hidden="false" customHeight="false" outlineLevel="0" collapsed="false">
      <c r="A713" s="21"/>
      <c r="B713" s="16"/>
      <c r="C713" s="17"/>
      <c r="D713" s="14" t="s">
        <v>28</v>
      </c>
      <c r="E713" s="15" t="n">
        <v>0</v>
      </c>
      <c r="F713" s="15" t="n">
        <v>0</v>
      </c>
      <c r="G713" s="15" t="n">
        <v>0</v>
      </c>
      <c r="H713" s="15" t="n">
        <v>0</v>
      </c>
      <c r="I713" s="15" t="n">
        <v>0</v>
      </c>
      <c r="J713" s="15" t="n">
        <v>0</v>
      </c>
      <c r="K713" s="15" t="n">
        <f aca="false">E713+F713+G713+H713+I713+J713</f>
        <v>0</v>
      </c>
      <c r="M713" s="4" t="n">
        <f aca="false">E713+E714+E715+E716</f>
        <v>385.25</v>
      </c>
      <c r="N713" s="4" t="n">
        <f aca="false">F713+F714+F715+F716</f>
        <v>385.25</v>
      </c>
      <c r="O713" s="4" t="n">
        <f aca="false">G713+G714+G715+G716</f>
        <v>385.25</v>
      </c>
      <c r="P713" s="4" t="n">
        <f aca="false">H713+H714+H715+H716</f>
        <v>385.25</v>
      </c>
      <c r="Q713" s="4" t="n">
        <f aca="false">I713+I714+I715+I716</f>
        <v>385.25</v>
      </c>
      <c r="R713" s="4" t="n">
        <f aca="false">J713+J714+J715+J716</f>
        <v>385.25</v>
      </c>
      <c r="S713" s="4" t="n">
        <f aca="false">K713+K714+K715+K716</f>
        <v>2311.5</v>
      </c>
      <c r="V713" s="1" t="n">
        <f aca="false">E712-M713</f>
        <v>0</v>
      </c>
      <c r="W713" s="5"/>
      <c r="Y713" s="1" t="n">
        <f aca="false">F712-N713</f>
        <v>0</v>
      </c>
      <c r="Z713" s="5"/>
      <c r="AB713" s="1" t="n">
        <f aca="false">G712-O713</f>
        <v>0</v>
      </c>
      <c r="AC713" s="5"/>
      <c r="AE713" s="1" t="n">
        <f aca="false">H712-P713</f>
        <v>0</v>
      </c>
      <c r="AF713" s="5"/>
      <c r="AH713" s="1" t="n">
        <f aca="false">I712-Q713</f>
        <v>0</v>
      </c>
      <c r="AI713" s="5"/>
      <c r="AK713" s="1" t="n">
        <f aca="false">J712-R713</f>
        <v>0</v>
      </c>
      <c r="AL713" s="5"/>
      <c r="AN713" s="1" t="n">
        <f aca="false">K712-S713</f>
        <v>0</v>
      </c>
    </row>
    <row r="714" customFormat="false" ht="25.5" hidden="false" customHeight="false" outlineLevel="0" collapsed="false">
      <c r="A714" s="21"/>
      <c r="B714" s="16"/>
      <c r="C714" s="17"/>
      <c r="D714" s="14" t="s">
        <v>29</v>
      </c>
      <c r="E714" s="15" t="n">
        <v>0</v>
      </c>
      <c r="F714" s="15" t="n">
        <v>0</v>
      </c>
      <c r="G714" s="15" t="n">
        <v>0</v>
      </c>
      <c r="H714" s="15" t="n">
        <v>0</v>
      </c>
      <c r="I714" s="15" t="n">
        <v>0</v>
      </c>
      <c r="J714" s="15" t="n">
        <v>0</v>
      </c>
      <c r="K714" s="15" t="n">
        <f aca="false">E714+F714+G714+H714+I714+J714</f>
        <v>0</v>
      </c>
      <c r="W714" s="5"/>
      <c r="Z714" s="5"/>
      <c r="AC714" s="5"/>
      <c r="AF714" s="5"/>
      <c r="AI714" s="5"/>
      <c r="AL714" s="5"/>
    </row>
    <row r="715" customFormat="false" ht="25.5" hidden="false" customHeight="false" outlineLevel="0" collapsed="false">
      <c r="A715" s="21"/>
      <c r="B715" s="16"/>
      <c r="C715" s="17"/>
      <c r="D715" s="14" t="s">
        <v>30</v>
      </c>
      <c r="E715" s="15" t="n">
        <v>385.25</v>
      </c>
      <c r="F715" s="15" t="n">
        <v>385.25</v>
      </c>
      <c r="G715" s="15" t="n">
        <v>385.25</v>
      </c>
      <c r="H715" s="15" t="n">
        <v>385.25</v>
      </c>
      <c r="I715" s="15" t="n">
        <v>385.25</v>
      </c>
      <c r="J715" s="15" t="n">
        <v>385.25</v>
      </c>
      <c r="K715" s="15" t="n">
        <f aca="false">E715+F715+G715+H715+I715+J715</f>
        <v>2311.5</v>
      </c>
      <c r="W715" s="5"/>
      <c r="Z715" s="5"/>
      <c r="AC715" s="5"/>
      <c r="AF715" s="5"/>
      <c r="AI715" s="5"/>
      <c r="AL715" s="5"/>
    </row>
    <row r="716" customFormat="false" ht="12.75" hidden="false" customHeight="false" outlineLevel="0" collapsed="false">
      <c r="A716" s="21"/>
      <c r="B716" s="16"/>
      <c r="C716" s="17"/>
      <c r="D716" s="14" t="s">
        <v>31</v>
      </c>
      <c r="E716" s="15" t="n">
        <v>0</v>
      </c>
      <c r="F716" s="15" t="n">
        <v>0</v>
      </c>
      <c r="G716" s="15" t="n">
        <v>0</v>
      </c>
      <c r="H716" s="15" t="n">
        <v>0</v>
      </c>
      <c r="I716" s="15" t="n">
        <v>0</v>
      </c>
      <c r="J716" s="15" t="n">
        <v>0</v>
      </c>
      <c r="K716" s="15" t="n">
        <f aca="false">E716+F716+G716+H716+I716+J716</f>
        <v>0</v>
      </c>
      <c r="W716" s="5"/>
      <c r="Z716" s="5"/>
      <c r="AC716" s="5"/>
      <c r="AF716" s="5"/>
      <c r="AI716" s="5"/>
      <c r="AL716" s="5"/>
    </row>
    <row r="717" customFormat="false" ht="63.75" hidden="false" customHeight="false" outlineLevel="0" collapsed="false">
      <c r="A717" s="11" t="s">
        <v>274</v>
      </c>
      <c r="B717" s="12" t="s">
        <v>275</v>
      </c>
      <c r="C717" s="13" t="s">
        <v>34</v>
      </c>
      <c r="D717" s="14" t="s">
        <v>14</v>
      </c>
      <c r="E717" s="15" t="n">
        <v>100.3</v>
      </c>
      <c r="F717" s="15" t="n">
        <v>100.3</v>
      </c>
      <c r="G717" s="15" t="n">
        <v>100.3</v>
      </c>
      <c r="H717" s="15" t="n">
        <v>107.56</v>
      </c>
      <c r="I717" s="15" t="n">
        <v>111</v>
      </c>
      <c r="J717" s="15" t="n">
        <v>114.78</v>
      </c>
      <c r="K717" s="15" t="n">
        <f aca="false">E717+F717+G717+H717+I717+J717</f>
        <v>634.24</v>
      </c>
      <c r="M717" s="4" t="n">
        <f aca="false">M718-E717</f>
        <v>0</v>
      </c>
      <c r="N717" s="4" t="n">
        <f aca="false">N718-F717</f>
        <v>0</v>
      </c>
      <c r="O717" s="4" t="n">
        <f aca="false">O718-G717</f>
        <v>0</v>
      </c>
      <c r="P717" s="4" t="n">
        <f aca="false">P718-H717</f>
        <v>0</v>
      </c>
      <c r="Q717" s="4" t="n">
        <f aca="false">Q718-I717</f>
        <v>0</v>
      </c>
      <c r="R717" s="4" t="n">
        <f aca="false">R718-J717</f>
        <v>0</v>
      </c>
      <c r="S717" s="4" t="n">
        <f aca="false">S718-K717</f>
        <v>0</v>
      </c>
      <c r="W717" s="5"/>
      <c r="Z717" s="5"/>
      <c r="AC717" s="5"/>
      <c r="AF717" s="5"/>
      <c r="AI717" s="5"/>
      <c r="AL717" s="5"/>
    </row>
    <row r="718" customFormat="false" ht="25.5" hidden="false" customHeight="false" outlineLevel="0" collapsed="false">
      <c r="A718" s="21"/>
      <c r="B718" s="16"/>
      <c r="C718" s="17"/>
      <c r="D718" s="14" t="s">
        <v>28</v>
      </c>
      <c r="E718" s="15" t="n">
        <v>0</v>
      </c>
      <c r="F718" s="15" t="n">
        <v>0</v>
      </c>
      <c r="G718" s="15" t="n">
        <v>0</v>
      </c>
      <c r="H718" s="15" t="n">
        <v>0</v>
      </c>
      <c r="I718" s="15" t="n">
        <v>0</v>
      </c>
      <c r="J718" s="15" t="n">
        <v>0</v>
      </c>
      <c r="K718" s="15" t="n">
        <f aca="false">E718+F718+G718+H718+I718+J718</f>
        <v>0</v>
      </c>
      <c r="M718" s="4" t="n">
        <f aca="false">E718+E719+E720+E721</f>
        <v>100.3</v>
      </c>
      <c r="N718" s="4" t="n">
        <f aca="false">F718+F719+F720+F721</f>
        <v>100.3</v>
      </c>
      <c r="O718" s="4" t="n">
        <f aca="false">G718+G719+G720+G721</f>
        <v>100.3</v>
      </c>
      <c r="P718" s="4" t="n">
        <f aca="false">H718+H719+H720+H721</f>
        <v>107.56</v>
      </c>
      <c r="Q718" s="4" t="n">
        <f aca="false">I718+I719+I720+I721</f>
        <v>111</v>
      </c>
      <c r="R718" s="4" t="n">
        <f aca="false">J718+J719+J720+J721</f>
        <v>114.78</v>
      </c>
      <c r="S718" s="4" t="n">
        <f aca="false">K718+K719+K720+K721</f>
        <v>634.24</v>
      </c>
      <c r="V718" s="1" t="n">
        <f aca="false">E717-M718</f>
        <v>0</v>
      </c>
      <c r="W718" s="5"/>
      <c r="Y718" s="1" t="n">
        <f aca="false">F717-N718</f>
        <v>0</v>
      </c>
      <c r="Z718" s="5"/>
      <c r="AB718" s="1" t="n">
        <f aca="false">G717-O718</f>
        <v>0</v>
      </c>
      <c r="AC718" s="5"/>
      <c r="AE718" s="1" t="n">
        <f aca="false">H717-P718</f>
        <v>0</v>
      </c>
      <c r="AF718" s="5"/>
      <c r="AH718" s="1" t="n">
        <f aca="false">I717-Q718</f>
        <v>0</v>
      </c>
      <c r="AI718" s="5"/>
      <c r="AK718" s="1" t="n">
        <f aca="false">J717-R718</f>
        <v>0</v>
      </c>
      <c r="AL718" s="5"/>
      <c r="AN718" s="1" t="n">
        <f aca="false">K717-S718</f>
        <v>0</v>
      </c>
    </row>
    <row r="719" customFormat="false" ht="25.5" hidden="false" customHeight="false" outlineLevel="0" collapsed="false">
      <c r="A719" s="21"/>
      <c r="B719" s="16"/>
      <c r="C719" s="17"/>
      <c r="D719" s="14" t="s">
        <v>29</v>
      </c>
      <c r="E719" s="15" t="n">
        <v>0</v>
      </c>
      <c r="F719" s="15" t="n">
        <v>0</v>
      </c>
      <c r="G719" s="15" t="n">
        <v>0</v>
      </c>
      <c r="H719" s="15" t="n">
        <v>0</v>
      </c>
      <c r="I719" s="15" t="n">
        <v>0</v>
      </c>
      <c r="J719" s="15" t="n">
        <v>0</v>
      </c>
      <c r="K719" s="15" t="n">
        <f aca="false">E719+F719+G719+H719+I719+J719</f>
        <v>0</v>
      </c>
      <c r="W719" s="5"/>
      <c r="Z719" s="5"/>
      <c r="AC719" s="5"/>
      <c r="AF719" s="5"/>
      <c r="AI719" s="5"/>
      <c r="AL719" s="5"/>
    </row>
    <row r="720" customFormat="false" ht="25.5" hidden="false" customHeight="false" outlineLevel="0" collapsed="false">
      <c r="A720" s="21"/>
      <c r="B720" s="16"/>
      <c r="C720" s="17"/>
      <c r="D720" s="14" t="s">
        <v>30</v>
      </c>
      <c r="E720" s="15" t="n">
        <v>100.3</v>
      </c>
      <c r="F720" s="15" t="n">
        <v>100.3</v>
      </c>
      <c r="G720" s="15" t="n">
        <v>100.3</v>
      </c>
      <c r="H720" s="15" t="n">
        <v>107.56</v>
      </c>
      <c r="I720" s="15" t="n">
        <v>111</v>
      </c>
      <c r="J720" s="15" t="n">
        <v>114.78</v>
      </c>
      <c r="K720" s="15" t="n">
        <f aca="false">E720+F720+G720+H720+I720+J720</f>
        <v>634.24</v>
      </c>
      <c r="W720" s="5"/>
      <c r="Z720" s="5"/>
      <c r="AC720" s="5"/>
      <c r="AF720" s="5"/>
      <c r="AI720" s="5"/>
      <c r="AL720" s="5"/>
    </row>
    <row r="721" customFormat="false" ht="12.75" hidden="false" customHeight="false" outlineLevel="0" collapsed="false">
      <c r="A721" s="21"/>
      <c r="B721" s="16"/>
      <c r="C721" s="17"/>
      <c r="D721" s="14" t="s">
        <v>31</v>
      </c>
      <c r="E721" s="15" t="n">
        <v>0</v>
      </c>
      <c r="F721" s="15" t="n">
        <v>0</v>
      </c>
      <c r="G721" s="15" t="n">
        <v>0</v>
      </c>
      <c r="H721" s="15" t="n">
        <v>0</v>
      </c>
      <c r="I721" s="15" t="n">
        <v>0</v>
      </c>
      <c r="J721" s="15" t="n">
        <v>0</v>
      </c>
      <c r="K721" s="15" t="n">
        <f aca="false">E721+F721+G721+H721+I721+J721</f>
        <v>0</v>
      </c>
      <c r="W721" s="5"/>
      <c r="Z721" s="5"/>
      <c r="AC721" s="5"/>
      <c r="AF721" s="5"/>
      <c r="AI721" s="5"/>
      <c r="AL721" s="5"/>
    </row>
    <row r="722" customFormat="false" ht="127.5" hidden="false" customHeight="false" outlineLevel="0" collapsed="false">
      <c r="A722" s="11" t="s">
        <v>276</v>
      </c>
      <c r="B722" s="12" t="s">
        <v>277</v>
      </c>
      <c r="C722" s="13" t="s">
        <v>34</v>
      </c>
      <c r="D722" s="14" t="s">
        <v>14</v>
      </c>
      <c r="E722" s="15" t="n">
        <v>795.41</v>
      </c>
      <c r="F722" s="15" t="n">
        <v>795.41</v>
      </c>
      <c r="G722" s="15" t="n">
        <v>795.41</v>
      </c>
      <c r="H722" s="15" t="n">
        <v>795.41</v>
      </c>
      <c r="I722" s="15" t="n">
        <v>795.41</v>
      </c>
      <c r="J722" s="15" t="n">
        <v>795.41</v>
      </c>
      <c r="K722" s="15" t="n">
        <f aca="false">E722+F722+G722+H722+I722+J722</f>
        <v>4772.46</v>
      </c>
      <c r="M722" s="4" t="n">
        <f aca="false">M723-E722</f>
        <v>0</v>
      </c>
      <c r="N722" s="4" t="n">
        <f aca="false">N723-F722</f>
        <v>0</v>
      </c>
      <c r="O722" s="4" t="n">
        <f aca="false">O723-G722</f>
        <v>0</v>
      </c>
      <c r="P722" s="4" t="n">
        <f aca="false">P723-H722</f>
        <v>0</v>
      </c>
      <c r="Q722" s="4" t="n">
        <f aca="false">Q723-I722</f>
        <v>0</v>
      </c>
      <c r="R722" s="4" t="n">
        <f aca="false">R723-J722</f>
        <v>0</v>
      </c>
      <c r="S722" s="4" t="n">
        <f aca="false">S723-K722</f>
        <v>0</v>
      </c>
      <c r="W722" s="5"/>
      <c r="Z722" s="5"/>
      <c r="AC722" s="5"/>
      <c r="AF722" s="5"/>
      <c r="AI722" s="5"/>
      <c r="AL722" s="5"/>
    </row>
    <row r="723" customFormat="false" ht="25.5" hidden="false" customHeight="false" outlineLevel="0" collapsed="false">
      <c r="A723" s="21"/>
      <c r="B723" s="16"/>
      <c r="C723" s="17"/>
      <c r="D723" s="14" t="s">
        <v>28</v>
      </c>
      <c r="E723" s="15" t="n">
        <v>0</v>
      </c>
      <c r="F723" s="15" t="n">
        <v>0</v>
      </c>
      <c r="G723" s="15" t="n">
        <v>0</v>
      </c>
      <c r="H723" s="15" t="n">
        <v>0</v>
      </c>
      <c r="I723" s="15" t="n">
        <v>0</v>
      </c>
      <c r="J723" s="15" t="n">
        <v>0</v>
      </c>
      <c r="K723" s="15" t="n">
        <f aca="false">E723+F723+G723+H723+I723+J723</f>
        <v>0</v>
      </c>
      <c r="M723" s="4" t="n">
        <f aca="false">E723+E724+E725+E726</f>
        <v>795.41</v>
      </c>
      <c r="N723" s="4" t="n">
        <f aca="false">F723+F724+F725+F726</f>
        <v>795.41</v>
      </c>
      <c r="O723" s="4" t="n">
        <f aca="false">G723+G724+G725+G726</f>
        <v>795.41</v>
      </c>
      <c r="P723" s="4" t="n">
        <f aca="false">H723+H724+H725+H726</f>
        <v>795.41</v>
      </c>
      <c r="Q723" s="4" t="n">
        <f aca="false">I723+I724+I725+I726</f>
        <v>795.41</v>
      </c>
      <c r="R723" s="4" t="n">
        <f aca="false">J723+J724+J725+J726</f>
        <v>795.41</v>
      </c>
      <c r="S723" s="4" t="n">
        <f aca="false">K723+K724+K725+K726</f>
        <v>4772.46</v>
      </c>
      <c r="V723" s="1" t="n">
        <f aca="false">E722-M723</f>
        <v>0</v>
      </c>
      <c r="W723" s="5"/>
      <c r="Y723" s="1" t="n">
        <f aca="false">F722-N723</f>
        <v>0</v>
      </c>
      <c r="Z723" s="5"/>
      <c r="AB723" s="1" t="n">
        <f aca="false">G722-O723</f>
        <v>0</v>
      </c>
      <c r="AC723" s="5"/>
      <c r="AE723" s="1" t="n">
        <f aca="false">H722-P723</f>
        <v>0</v>
      </c>
      <c r="AF723" s="5"/>
      <c r="AH723" s="1" t="n">
        <f aca="false">I722-Q723</f>
        <v>0</v>
      </c>
      <c r="AI723" s="5"/>
      <c r="AK723" s="1" t="n">
        <f aca="false">J722-R723</f>
        <v>0</v>
      </c>
      <c r="AL723" s="5"/>
      <c r="AN723" s="1" t="n">
        <f aca="false">K722-S723</f>
        <v>0</v>
      </c>
    </row>
    <row r="724" customFormat="false" ht="25.5" hidden="false" customHeight="false" outlineLevel="0" collapsed="false">
      <c r="A724" s="21"/>
      <c r="B724" s="16"/>
      <c r="C724" s="17"/>
      <c r="D724" s="14" t="s">
        <v>29</v>
      </c>
      <c r="E724" s="15" t="n">
        <v>0</v>
      </c>
      <c r="F724" s="15" t="n">
        <v>0</v>
      </c>
      <c r="G724" s="15" t="n">
        <v>0</v>
      </c>
      <c r="H724" s="15" t="n">
        <v>0</v>
      </c>
      <c r="I724" s="15" t="n">
        <v>0</v>
      </c>
      <c r="J724" s="15" t="n">
        <v>0</v>
      </c>
      <c r="K724" s="15" t="n">
        <f aca="false">E724+F724+G724+H724+I724+J724</f>
        <v>0</v>
      </c>
      <c r="W724" s="5"/>
      <c r="Z724" s="5"/>
      <c r="AC724" s="5"/>
      <c r="AF724" s="5"/>
      <c r="AI724" s="5"/>
      <c r="AL724" s="5"/>
    </row>
    <row r="725" customFormat="false" ht="25.5" hidden="false" customHeight="false" outlineLevel="0" collapsed="false">
      <c r="A725" s="21"/>
      <c r="B725" s="16"/>
      <c r="C725" s="17"/>
      <c r="D725" s="14" t="s">
        <v>30</v>
      </c>
      <c r="E725" s="15" t="n">
        <v>795.41</v>
      </c>
      <c r="F725" s="15" t="n">
        <v>795.41</v>
      </c>
      <c r="G725" s="15" t="n">
        <v>795.41</v>
      </c>
      <c r="H725" s="15" t="n">
        <v>795.41</v>
      </c>
      <c r="I725" s="15" t="n">
        <v>795.41</v>
      </c>
      <c r="J725" s="15" t="n">
        <v>795.41</v>
      </c>
      <c r="K725" s="15" t="n">
        <f aca="false">E725+F725+G725+H725+I725+J725</f>
        <v>4772.46</v>
      </c>
      <c r="W725" s="5"/>
      <c r="Z725" s="5"/>
      <c r="AC725" s="5"/>
      <c r="AF725" s="5"/>
      <c r="AI725" s="5"/>
      <c r="AL725" s="5"/>
    </row>
    <row r="726" customFormat="false" ht="12.75" hidden="false" customHeight="false" outlineLevel="0" collapsed="false">
      <c r="A726" s="21"/>
      <c r="B726" s="16"/>
      <c r="C726" s="17"/>
      <c r="D726" s="14" t="s">
        <v>31</v>
      </c>
      <c r="E726" s="15" t="n">
        <v>0</v>
      </c>
      <c r="F726" s="15" t="n">
        <v>0</v>
      </c>
      <c r="G726" s="15" t="n">
        <v>0</v>
      </c>
      <c r="H726" s="15" t="n">
        <v>0</v>
      </c>
      <c r="I726" s="15" t="n">
        <v>0</v>
      </c>
      <c r="J726" s="15" t="n">
        <v>0</v>
      </c>
      <c r="K726" s="15" t="n">
        <f aca="false">E726+F726+G726+H726+I726+J726</f>
        <v>0</v>
      </c>
      <c r="W726" s="5"/>
      <c r="Z726" s="5"/>
      <c r="AC726" s="5"/>
      <c r="AF726" s="5"/>
      <c r="AI726" s="5"/>
      <c r="AL726" s="5"/>
    </row>
    <row r="727" customFormat="false" ht="89.25" hidden="false" customHeight="false" outlineLevel="0" collapsed="false">
      <c r="A727" s="11" t="s">
        <v>278</v>
      </c>
      <c r="B727" s="12" t="s">
        <v>279</v>
      </c>
      <c r="C727" s="13" t="s">
        <v>34</v>
      </c>
      <c r="D727" s="14" t="s">
        <v>14</v>
      </c>
      <c r="E727" s="15" t="n">
        <v>1506.16</v>
      </c>
      <c r="F727" s="15" t="n">
        <v>1525.96</v>
      </c>
      <c r="G727" s="15" t="n">
        <v>1525.96</v>
      </c>
      <c r="H727" s="15" t="n">
        <v>1525.96</v>
      </c>
      <c r="I727" s="15" t="n">
        <v>1525.96</v>
      </c>
      <c r="J727" s="15" t="n">
        <v>1525.96</v>
      </c>
      <c r="K727" s="15" t="n">
        <f aca="false">E727+F727+G727+H727+I727+J727</f>
        <v>9135.96</v>
      </c>
      <c r="M727" s="4" t="n">
        <f aca="false">M728-E727</f>
        <v>0</v>
      </c>
      <c r="N727" s="4" t="n">
        <f aca="false">N728-F727</f>
        <v>0</v>
      </c>
      <c r="O727" s="4" t="n">
        <f aca="false">O728-G727</f>
        <v>0</v>
      </c>
      <c r="P727" s="4" t="n">
        <f aca="false">P728-H727</f>
        <v>0</v>
      </c>
      <c r="Q727" s="4" t="n">
        <f aca="false">Q728-I727</f>
        <v>0</v>
      </c>
      <c r="R727" s="4" t="n">
        <f aca="false">R728-J727</f>
        <v>0</v>
      </c>
      <c r="S727" s="4" t="n">
        <f aca="false">S728-K727</f>
        <v>0</v>
      </c>
      <c r="W727" s="5"/>
      <c r="Z727" s="5"/>
      <c r="AC727" s="5"/>
      <c r="AF727" s="5"/>
      <c r="AI727" s="5"/>
      <c r="AL727" s="5"/>
    </row>
    <row r="728" customFormat="false" ht="25.5" hidden="false" customHeight="false" outlineLevel="0" collapsed="false">
      <c r="A728" s="21"/>
      <c r="B728" s="16"/>
      <c r="C728" s="17"/>
      <c r="D728" s="14" t="s">
        <v>28</v>
      </c>
      <c r="E728" s="15" t="n">
        <v>0</v>
      </c>
      <c r="F728" s="15" t="n">
        <v>0</v>
      </c>
      <c r="G728" s="15" t="n">
        <v>0</v>
      </c>
      <c r="H728" s="15" t="n">
        <v>0</v>
      </c>
      <c r="I728" s="15" t="n">
        <v>0</v>
      </c>
      <c r="J728" s="15" t="n">
        <v>0</v>
      </c>
      <c r="K728" s="15" t="n">
        <f aca="false">E728+F728+G728+H728+I728+J728</f>
        <v>0</v>
      </c>
      <c r="M728" s="4" t="n">
        <f aca="false">E728+E729+E730+E731</f>
        <v>1506.16</v>
      </c>
      <c r="N728" s="4" t="n">
        <f aca="false">F728+F729+F730+F731</f>
        <v>1525.96</v>
      </c>
      <c r="O728" s="4" t="n">
        <f aca="false">G728+G729+G730+G731</f>
        <v>1525.96</v>
      </c>
      <c r="P728" s="4" t="n">
        <f aca="false">H728+H729+H730+H731</f>
        <v>1525.96</v>
      </c>
      <c r="Q728" s="4" t="n">
        <f aca="false">I728+I729+I730+I731</f>
        <v>1525.96</v>
      </c>
      <c r="R728" s="4" t="n">
        <f aca="false">J728+J729+J730+J731</f>
        <v>1525.96</v>
      </c>
      <c r="S728" s="4" t="n">
        <f aca="false">K728+K729+K730+K731</f>
        <v>9135.96</v>
      </c>
      <c r="V728" s="1" t="n">
        <f aca="false">E727-M728</f>
        <v>0</v>
      </c>
      <c r="W728" s="5"/>
      <c r="Y728" s="1" t="n">
        <f aca="false">F727-N728</f>
        <v>0</v>
      </c>
      <c r="Z728" s="5"/>
      <c r="AB728" s="1" t="n">
        <f aca="false">G727-O728</f>
        <v>0</v>
      </c>
      <c r="AC728" s="5"/>
      <c r="AE728" s="1" t="n">
        <f aca="false">H727-P728</f>
        <v>0</v>
      </c>
      <c r="AF728" s="5"/>
      <c r="AH728" s="1" t="n">
        <f aca="false">I727-Q728</f>
        <v>0</v>
      </c>
      <c r="AI728" s="5"/>
      <c r="AK728" s="1" t="n">
        <f aca="false">J727-R728</f>
        <v>0</v>
      </c>
      <c r="AL728" s="5"/>
      <c r="AN728" s="1" t="n">
        <f aca="false">K727-S728</f>
        <v>0</v>
      </c>
    </row>
    <row r="729" customFormat="false" ht="25.5" hidden="false" customHeight="false" outlineLevel="0" collapsed="false">
      <c r="A729" s="21"/>
      <c r="B729" s="16"/>
      <c r="C729" s="17"/>
      <c r="D729" s="14" t="s">
        <v>29</v>
      </c>
      <c r="E729" s="15" t="n">
        <v>0</v>
      </c>
      <c r="F729" s="15" t="n">
        <v>0</v>
      </c>
      <c r="G729" s="15" t="n">
        <v>0</v>
      </c>
      <c r="H729" s="15" t="n">
        <v>0</v>
      </c>
      <c r="I729" s="15" t="n">
        <v>0</v>
      </c>
      <c r="J729" s="15" t="n">
        <v>0</v>
      </c>
      <c r="K729" s="15" t="n">
        <f aca="false">E729+F729+G729+H729+I729+J729</f>
        <v>0</v>
      </c>
      <c r="W729" s="5"/>
      <c r="Z729" s="5"/>
      <c r="AC729" s="5"/>
      <c r="AF729" s="5"/>
      <c r="AI729" s="5"/>
      <c r="AL729" s="5"/>
    </row>
    <row r="730" customFormat="false" ht="25.5" hidden="false" customHeight="false" outlineLevel="0" collapsed="false">
      <c r="A730" s="21"/>
      <c r="B730" s="16"/>
      <c r="C730" s="17"/>
      <c r="D730" s="14" t="s">
        <v>30</v>
      </c>
      <c r="E730" s="15" t="n">
        <v>1506.16</v>
      </c>
      <c r="F730" s="15" t="n">
        <v>1525.96</v>
      </c>
      <c r="G730" s="15" t="n">
        <v>1525.96</v>
      </c>
      <c r="H730" s="15" t="n">
        <v>1525.96</v>
      </c>
      <c r="I730" s="15" t="n">
        <v>1525.96</v>
      </c>
      <c r="J730" s="15" t="n">
        <v>1525.96</v>
      </c>
      <c r="K730" s="15" t="n">
        <f aca="false">E730+F730+G730+H730+I730+J730</f>
        <v>9135.96</v>
      </c>
      <c r="W730" s="5"/>
      <c r="Z730" s="5"/>
      <c r="AC730" s="5"/>
      <c r="AF730" s="5"/>
      <c r="AI730" s="5"/>
      <c r="AL730" s="5"/>
    </row>
    <row r="731" customFormat="false" ht="12.75" hidden="false" customHeight="false" outlineLevel="0" collapsed="false">
      <c r="A731" s="21"/>
      <c r="B731" s="16"/>
      <c r="C731" s="17"/>
      <c r="D731" s="14" t="s">
        <v>31</v>
      </c>
      <c r="E731" s="15" t="n">
        <v>0</v>
      </c>
      <c r="F731" s="15" t="n">
        <v>0</v>
      </c>
      <c r="G731" s="15" t="n">
        <v>0</v>
      </c>
      <c r="H731" s="15" t="n">
        <v>0</v>
      </c>
      <c r="I731" s="15" t="n">
        <v>0</v>
      </c>
      <c r="J731" s="15" t="n">
        <v>0</v>
      </c>
      <c r="K731" s="15" t="n">
        <f aca="false">E731+F731+G731+H731+I731+J731</f>
        <v>0</v>
      </c>
      <c r="W731" s="5"/>
      <c r="Z731" s="5"/>
      <c r="AC731" s="5"/>
      <c r="AF731" s="5"/>
      <c r="AI731" s="5"/>
      <c r="AL731" s="5"/>
    </row>
    <row r="732" customFormat="false" ht="63.75" hidden="false" customHeight="false" outlineLevel="0" collapsed="false">
      <c r="A732" s="11" t="s">
        <v>280</v>
      </c>
      <c r="B732" s="12" t="s">
        <v>281</v>
      </c>
      <c r="C732" s="13" t="s">
        <v>34</v>
      </c>
      <c r="D732" s="14" t="s">
        <v>14</v>
      </c>
      <c r="E732" s="15" t="n">
        <v>1973.83</v>
      </c>
      <c r="F732" s="15" t="n">
        <v>1385.93</v>
      </c>
      <c r="G732" s="15" t="n">
        <v>1385.93</v>
      </c>
      <c r="H732" s="15" t="n">
        <v>1385.93</v>
      </c>
      <c r="I732" s="15" t="n">
        <v>1385.93</v>
      </c>
      <c r="J732" s="15" t="n">
        <v>1385.93</v>
      </c>
      <c r="K732" s="15" t="n">
        <f aca="false">E732+F732+G732+H732+I732+J732</f>
        <v>8903.48</v>
      </c>
      <c r="M732" s="4" t="n">
        <f aca="false">M733-E732</f>
        <v>0</v>
      </c>
      <c r="N732" s="4" t="n">
        <f aca="false">N733-F732</f>
        <v>0</v>
      </c>
      <c r="O732" s="4" t="n">
        <f aca="false">O733-G732</f>
        <v>0</v>
      </c>
      <c r="P732" s="4" t="n">
        <f aca="false">P733-H732</f>
        <v>0</v>
      </c>
      <c r="Q732" s="4" t="n">
        <f aca="false">Q733-I732</f>
        <v>0</v>
      </c>
      <c r="R732" s="4" t="n">
        <f aca="false">R733-J732</f>
        <v>0</v>
      </c>
      <c r="S732" s="4" t="n">
        <f aca="false">S733-K732</f>
        <v>0</v>
      </c>
      <c r="W732" s="5"/>
      <c r="Z732" s="5"/>
      <c r="AC732" s="5"/>
      <c r="AF732" s="5"/>
      <c r="AI732" s="5"/>
      <c r="AL732" s="5"/>
    </row>
    <row r="733" customFormat="false" ht="25.5" hidden="false" customHeight="false" outlineLevel="0" collapsed="false">
      <c r="A733" s="21"/>
      <c r="B733" s="16"/>
      <c r="C733" s="17"/>
      <c r="D733" s="14" t="s">
        <v>28</v>
      </c>
      <c r="E733" s="15" t="n">
        <v>0</v>
      </c>
      <c r="F733" s="15" t="n">
        <v>0</v>
      </c>
      <c r="G733" s="15" t="n">
        <v>0</v>
      </c>
      <c r="H733" s="15" t="n">
        <v>0</v>
      </c>
      <c r="I733" s="15" t="n">
        <v>0</v>
      </c>
      <c r="J733" s="15" t="n">
        <v>0</v>
      </c>
      <c r="K733" s="15" t="n">
        <f aca="false">E733+F733+G733+H733+I733+J733</f>
        <v>0</v>
      </c>
      <c r="M733" s="4" t="n">
        <f aca="false">E733+E734+E735+E736</f>
        <v>1973.83</v>
      </c>
      <c r="N733" s="4" t="n">
        <f aca="false">F733+F734+F735+F736</f>
        <v>1385.93</v>
      </c>
      <c r="O733" s="4" t="n">
        <f aca="false">G733+G734+G735+G736</f>
        <v>1385.93</v>
      </c>
      <c r="P733" s="4" t="n">
        <f aca="false">H733+H734+H735+H736</f>
        <v>1385.93</v>
      </c>
      <c r="Q733" s="4" t="n">
        <f aca="false">I733+I734+I735+I736</f>
        <v>1385.93</v>
      </c>
      <c r="R733" s="4" t="n">
        <f aca="false">J733+J734+J735+J736</f>
        <v>1385.93</v>
      </c>
      <c r="S733" s="4" t="n">
        <f aca="false">K733+K734+K735+K736</f>
        <v>8903.48</v>
      </c>
      <c r="V733" s="1" t="n">
        <f aca="false">E732-M733</f>
        <v>0</v>
      </c>
      <c r="W733" s="5"/>
      <c r="Y733" s="1" t="n">
        <f aca="false">F732-N733</f>
        <v>0</v>
      </c>
      <c r="Z733" s="5"/>
      <c r="AB733" s="1" t="n">
        <f aca="false">G732-O733</f>
        <v>0</v>
      </c>
      <c r="AC733" s="5"/>
      <c r="AE733" s="1" t="n">
        <f aca="false">H732-P733</f>
        <v>0</v>
      </c>
      <c r="AF733" s="5"/>
      <c r="AH733" s="1" t="n">
        <f aca="false">I732-Q733</f>
        <v>0</v>
      </c>
      <c r="AI733" s="5"/>
      <c r="AK733" s="1" t="n">
        <f aca="false">J732-R733</f>
        <v>0</v>
      </c>
      <c r="AL733" s="5"/>
      <c r="AN733" s="1" t="n">
        <f aca="false">K732-S733</f>
        <v>0</v>
      </c>
    </row>
    <row r="734" customFormat="false" ht="25.5" hidden="false" customHeight="false" outlineLevel="0" collapsed="false">
      <c r="A734" s="21"/>
      <c r="B734" s="16"/>
      <c r="C734" s="17"/>
      <c r="D734" s="14" t="s">
        <v>29</v>
      </c>
      <c r="E734" s="15" t="n">
        <v>0</v>
      </c>
      <c r="F734" s="15" t="n">
        <v>0</v>
      </c>
      <c r="G734" s="15" t="n">
        <v>0</v>
      </c>
      <c r="H734" s="15" t="n">
        <v>0</v>
      </c>
      <c r="I734" s="15" t="n">
        <v>0</v>
      </c>
      <c r="J734" s="15" t="n">
        <v>0</v>
      </c>
      <c r="K734" s="15" t="n">
        <f aca="false">E734+F734+G734+H734+I734+J734</f>
        <v>0</v>
      </c>
      <c r="W734" s="5"/>
      <c r="Z734" s="5"/>
      <c r="AC734" s="5"/>
      <c r="AF734" s="5"/>
      <c r="AI734" s="5"/>
      <c r="AL734" s="5"/>
    </row>
    <row r="735" customFormat="false" ht="25.5" hidden="false" customHeight="false" outlineLevel="0" collapsed="false">
      <c r="A735" s="21"/>
      <c r="B735" s="16"/>
      <c r="C735" s="17"/>
      <c r="D735" s="14" t="s">
        <v>30</v>
      </c>
      <c r="E735" s="15" t="n">
        <v>1973.83</v>
      </c>
      <c r="F735" s="15" t="n">
        <v>1385.93</v>
      </c>
      <c r="G735" s="15" t="n">
        <v>1385.93</v>
      </c>
      <c r="H735" s="15" t="n">
        <v>1385.93</v>
      </c>
      <c r="I735" s="15" t="n">
        <v>1385.93</v>
      </c>
      <c r="J735" s="15" t="n">
        <v>1385.93</v>
      </c>
      <c r="K735" s="15" t="n">
        <f aca="false">E735+F735+G735+H735+I735+J735</f>
        <v>8903.48</v>
      </c>
      <c r="W735" s="5"/>
      <c r="Z735" s="5"/>
      <c r="AC735" s="5"/>
      <c r="AF735" s="5"/>
      <c r="AI735" s="5"/>
      <c r="AL735" s="5"/>
    </row>
    <row r="736" customFormat="false" ht="12.75" hidden="false" customHeight="false" outlineLevel="0" collapsed="false">
      <c r="A736" s="21"/>
      <c r="B736" s="16"/>
      <c r="C736" s="17"/>
      <c r="D736" s="14" t="s">
        <v>31</v>
      </c>
      <c r="E736" s="15" t="n">
        <v>0</v>
      </c>
      <c r="F736" s="15" t="n">
        <v>0</v>
      </c>
      <c r="G736" s="15" t="n">
        <v>0</v>
      </c>
      <c r="H736" s="15" t="n">
        <v>0</v>
      </c>
      <c r="I736" s="15" t="n">
        <v>0</v>
      </c>
      <c r="J736" s="15" t="n">
        <v>0</v>
      </c>
      <c r="K736" s="15" t="n">
        <f aca="false">E736+F736+G736+H736+I736+J736</f>
        <v>0</v>
      </c>
      <c r="W736" s="5"/>
      <c r="Z736" s="5"/>
      <c r="AC736" s="5"/>
      <c r="AF736" s="5"/>
      <c r="AI736" s="5"/>
      <c r="AL736" s="5"/>
    </row>
    <row r="737" customFormat="false" ht="63.75" hidden="false" customHeight="false" outlineLevel="0" collapsed="false">
      <c r="A737" s="11" t="s">
        <v>282</v>
      </c>
      <c r="B737" s="12" t="s">
        <v>145</v>
      </c>
      <c r="C737" s="13" t="s">
        <v>34</v>
      </c>
      <c r="D737" s="14" t="s">
        <v>14</v>
      </c>
      <c r="E737" s="15" t="n">
        <v>677.12</v>
      </c>
      <c r="F737" s="15" t="n">
        <v>917.45</v>
      </c>
      <c r="G737" s="15" t="n">
        <v>917.45</v>
      </c>
      <c r="H737" s="15" t="n">
        <v>0</v>
      </c>
      <c r="I737" s="15" t="n">
        <v>0</v>
      </c>
      <c r="J737" s="15" t="n">
        <v>0</v>
      </c>
      <c r="K737" s="15" t="n">
        <f aca="false">E737+F737+G737+H737+I737+J737</f>
        <v>2512.02</v>
      </c>
      <c r="M737" s="4" t="n">
        <f aca="false">M738-E737</f>
        <v>0</v>
      </c>
      <c r="N737" s="4" t="n">
        <f aca="false">N738-F737</f>
        <v>0</v>
      </c>
      <c r="O737" s="4" t="n">
        <f aca="false">O738-G737</f>
        <v>0</v>
      </c>
      <c r="P737" s="4" t="n">
        <f aca="false">P738-H737</f>
        <v>0</v>
      </c>
      <c r="Q737" s="4" t="n">
        <f aca="false">Q738-I737</f>
        <v>0</v>
      </c>
      <c r="R737" s="4" t="n">
        <f aca="false">R738-J737</f>
        <v>0</v>
      </c>
      <c r="S737" s="4" t="n">
        <f aca="false">S738-K737</f>
        <v>0</v>
      </c>
      <c r="W737" s="5"/>
      <c r="Z737" s="5"/>
      <c r="AC737" s="5"/>
      <c r="AF737" s="5"/>
      <c r="AI737" s="5"/>
      <c r="AL737" s="5"/>
    </row>
    <row r="738" customFormat="false" ht="25.5" hidden="false" customHeight="false" outlineLevel="0" collapsed="false">
      <c r="A738" s="21"/>
      <c r="B738" s="16"/>
      <c r="C738" s="17"/>
      <c r="D738" s="14" t="s">
        <v>28</v>
      </c>
      <c r="E738" s="15" t="n">
        <v>0</v>
      </c>
      <c r="F738" s="15" t="n">
        <v>0</v>
      </c>
      <c r="G738" s="15" t="n">
        <v>0</v>
      </c>
      <c r="H738" s="15" t="n">
        <v>0</v>
      </c>
      <c r="I738" s="15" t="n">
        <v>0</v>
      </c>
      <c r="J738" s="15" t="n">
        <v>0</v>
      </c>
      <c r="K738" s="15" t="n">
        <f aca="false">E738+F738+G738+H738+I738+J738</f>
        <v>0</v>
      </c>
      <c r="M738" s="4" t="n">
        <f aca="false">E738+E739+E740+E741</f>
        <v>677.12</v>
      </c>
      <c r="N738" s="4" t="n">
        <f aca="false">F738+F739+F740+F741</f>
        <v>917.45</v>
      </c>
      <c r="O738" s="4" t="n">
        <f aca="false">G738+G739+G740+G741</f>
        <v>917.45</v>
      </c>
      <c r="P738" s="4" t="n">
        <f aca="false">H738+H739+H740+H741</f>
        <v>0</v>
      </c>
      <c r="Q738" s="4" t="n">
        <f aca="false">I738+I739+I740+I741</f>
        <v>0</v>
      </c>
      <c r="R738" s="4" t="n">
        <f aca="false">J738+J739+J740+J741</f>
        <v>0</v>
      </c>
      <c r="S738" s="4" t="n">
        <f aca="false">K738+K739+K740+K741</f>
        <v>2512.02</v>
      </c>
      <c r="V738" s="1" t="n">
        <f aca="false">E737-M738</f>
        <v>0</v>
      </c>
      <c r="W738" s="5"/>
      <c r="Y738" s="1" t="n">
        <f aca="false">F737-N738</f>
        <v>0</v>
      </c>
      <c r="Z738" s="5"/>
      <c r="AB738" s="1" t="n">
        <f aca="false">G737-O738</f>
        <v>0</v>
      </c>
      <c r="AC738" s="5"/>
      <c r="AE738" s="1" t="n">
        <f aca="false">H737-P738</f>
        <v>0</v>
      </c>
      <c r="AF738" s="5"/>
      <c r="AH738" s="1" t="n">
        <f aca="false">I737-Q738</f>
        <v>0</v>
      </c>
      <c r="AI738" s="5"/>
      <c r="AK738" s="1" t="n">
        <f aca="false">J737-R738</f>
        <v>0</v>
      </c>
      <c r="AL738" s="5"/>
      <c r="AN738" s="1" t="n">
        <f aca="false">K737-S738</f>
        <v>0</v>
      </c>
    </row>
    <row r="739" customFormat="false" ht="25.5" hidden="false" customHeight="false" outlineLevel="0" collapsed="false">
      <c r="A739" s="21"/>
      <c r="B739" s="16"/>
      <c r="C739" s="17"/>
      <c r="D739" s="14" t="s">
        <v>29</v>
      </c>
      <c r="E739" s="15" t="n">
        <v>0</v>
      </c>
      <c r="F739" s="15" t="n">
        <v>0</v>
      </c>
      <c r="G739" s="15" t="n">
        <v>0</v>
      </c>
      <c r="H739" s="15" t="n">
        <v>0</v>
      </c>
      <c r="I739" s="15" t="n">
        <v>0</v>
      </c>
      <c r="J739" s="15" t="n">
        <v>0</v>
      </c>
      <c r="K739" s="15" t="n">
        <f aca="false">E739+F739+G739+H739+I739+J739</f>
        <v>0</v>
      </c>
      <c r="W739" s="5"/>
      <c r="Z739" s="5"/>
      <c r="AC739" s="5"/>
      <c r="AF739" s="5"/>
      <c r="AI739" s="5"/>
      <c r="AL739" s="5"/>
    </row>
    <row r="740" customFormat="false" ht="25.5" hidden="false" customHeight="false" outlineLevel="0" collapsed="false">
      <c r="A740" s="21"/>
      <c r="B740" s="16"/>
      <c r="C740" s="17"/>
      <c r="D740" s="14" t="s">
        <v>30</v>
      </c>
      <c r="E740" s="15" t="n">
        <v>677.12</v>
      </c>
      <c r="F740" s="15" t="n">
        <v>917.45</v>
      </c>
      <c r="G740" s="15" t="n">
        <v>917.45</v>
      </c>
      <c r="H740" s="15" t="n">
        <v>0</v>
      </c>
      <c r="I740" s="15" t="n">
        <v>0</v>
      </c>
      <c r="J740" s="15" t="n">
        <v>0</v>
      </c>
      <c r="K740" s="15" t="n">
        <f aca="false">E740+F740+G740+H740+I740+J740</f>
        <v>2512.02</v>
      </c>
      <c r="W740" s="5"/>
      <c r="Z740" s="5"/>
      <c r="AC740" s="5"/>
      <c r="AF740" s="5"/>
      <c r="AI740" s="5"/>
      <c r="AL740" s="5"/>
    </row>
    <row r="741" customFormat="false" ht="12.75" hidden="false" customHeight="false" outlineLevel="0" collapsed="false">
      <c r="A741" s="21"/>
      <c r="B741" s="16"/>
      <c r="C741" s="17"/>
      <c r="D741" s="14" t="s">
        <v>31</v>
      </c>
      <c r="E741" s="15" t="n">
        <v>0</v>
      </c>
      <c r="F741" s="15" t="n">
        <v>0</v>
      </c>
      <c r="G741" s="15" t="n">
        <v>0</v>
      </c>
      <c r="H741" s="15" t="n">
        <v>0</v>
      </c>
      <c r="I741" s="15" t="n">
        <v>0</v>
      </c>
      <c r="J741" s="15" t="n">
        <v>0</v>
      </c>
      <c r="K741" s="15" t="n">
        <f aca="false">E741+F741+G741+H741+I741+J741</f>
        <v>0</v>
      </c>
      <c r="W741" s="5"/>
      <c r="Z741" s="5"/>
      <c r="AC741" s="5"/>
      <c r="AF741" s="5"/>
      <c r="AI741" s="5"/>
      <c r="AL741" s="5"/>
    </row>
    <row r="742" customFormat="false" ht="63.75" hidden="false" customHeight="false" outlineLevel="0" collapsed="false">
      <c r="A742" s="11" t="s">
        <v>283</v>
      </c>
      <c r="B742" s="12" t="s">
        <v>184</v>
      </c>
      <c r="C742" s="13" t="s">
        <v>34</v>
      </c>
      <c r="D742" s="14" t="s">
        <v>14</v>
      </c>
      <c r="E742" s="15" t="n">
        <f aca="false">113.4-0.004</f>
        <v>113.396</v>
      </c>
      <c r="F742" s="15" t="n">
        <v>0</v>
      </c>
      <c r="G742" s="15" t="n">
        <v>0</v>
      </c>
      <c r="H742" s="15" t="n">
        <v>0</v>
      </c>
      <c r="I742" s="15" t="n">
        <v>0</v>
      </c>
      <c r="J742" s="15" t="n">
        <v>0</v>
      </c>
      <c r="K742" s="15" t="n">
        <v>113.4</v>
      </c>
      <c r="L742" s="22"/>
      <c r="M742" s="4" t="n">
        <f aca="false">M743-E742</f>
        <v>0</v>
      </c>
      <c r="N742" s="4" t="n">
        <f aca="false">N743-F742</f>
        <v>0</v>
      </c>
      <c r="O742" s="4" t="n">
        <f aca="false">O743-G742</f>
        <v>0</v>
      </c>
      <c r="P742" s="4" t="n">
        <f aca="false">P743-H742</f>
        <v>0</v>
      </c>
      <c r="Q742" s="4" t="n">
        <f aca="false">Q743-I742</f>
        <v>0</v>
      </c>
      <c r="R742" s="4" t="n">
        <f aca="false">R743-J742</f>
        <v>0</v>
      </c>
      <c r="S742" s="4" t="n">
        <f aca="false">S743-K742</f>
        <v>0</v>
      </c>
      <c r="W742" s="5"/>
      <c r="Z742" s="5"/>
      <c r="AC742" s="5"/>
      <c r="AF742" s="5"/>
      <c r="AI742" s="5"/>
      <c r="AL742" s="5"/>
    </row>
    <row r="743" customFormat="false" ht="25.5" hidden="false" customHeight="false" outlineLevel="0" collapsed="false">
      <c r="A743" s="23"/>
      <c r="B743" s="16"/>
      <c r="C743" s="17"/>
      <c r="D743" s="14" t="s">
        <v>28</v>
      </c>
      <c r="E743" s="15" t="n">
        <v>0</v>
      </c>
      <c r="F743" s="15" t="n">
        <v>0</v>
      </c>
      <c r="G743" s="15" t="n">
        <v>0</v>
      </c>
      <c r="H743" s="15" t="n">
        <v>0</v>
      </c>
      <c r="I743" s="15" t="n">
        <v>0</v>
      </c>
      <c r="J743" s="15" t="n">
        <v>0</v>
      </c>
      <c r="K743" s="15" t="n">
        <v>0</v>
      </c>
      <c r="L743" s="22"/>
      <c r="M743" s="4" t="n">
        <f aca="false">E743+E744+E745+E746</f>
        <v>113.396</v>
      </c>
      <c r="N743" s="4" t="n">
        <f aca="false">F743+F744+F745+F746</f>
        <v>0</v>
      </c>
      <c r="O743" s="4" t="n">
        <f aca="false">G743+G744+G745+G746</f>
        <v>0</v>
      </c>
      <c r="P743" s="4" t="n">
        <f aca="false">H743+H744+H745+H746</f>
        <v>0</v>
      </c>
      <c r="Q743" s="4" t="n">
        <f aca="false">I743+I744+I745+I746</f>
        <v>0</v>
      </c>
      <c r="R743" s="4" t="n">
        <f aca="false">J743+J744+J745+J746</f>
        <v>0</v>
      </c>
      <c r="S743" s="4" t="n">
        <f aca="false">K743+K744+K745+K746</f>
        <v>113.4</v>
      </c>
      <c r="V743" s="1" t="n">
        <f aca="false">E742-M743</f>
        <v>0</v>
      </c>
      <c r="W743" s="5"/>
      <c r="Y743" s="1" t="n">
        <f aca="false">F742-N743</f>
        <v>0</v>
      </c>
      <c r="Z743" s="5"/>
      <c r="AB743" s="1" t="n">
        <f aca="false">G742-O743</f>
        <v>0</v>
      </c>
      <c r="AC743" s="5"/>
      <c r="AE743" s="1" t="n">
        <f aca="false">H742-P743</f>
        <v>0</v>
      </c>
      <c r="AF743" s="5"/>
      <c r="AH743" s="1" t="n">
        <f aca="false">I742-Q743</f>
        <v>0</v>
      </c>
      <c r="AI743" s="5"/>
      <c r="AK743" s="1" t="n">
        <f aca="false">J742-R743</f>
        <v>0</v>
      </c>
      <c r="AL743" s="5"/>
      <c r="AN743" s="1" t="n">
        <f aca="false">K742-S743</f>
        <v>0</v>
      </c>
    </row>
    <row r="744" customFormat="false" ht="25.5" hidden="false" customHeight="false" outlineLevel="0" collapsed="false">
      <c r="A744" s="23"/>
      <c r="B744" s="16"/>
      <c r="C744" s="17"/>
      <c r="D744" s="14" t="s">
        <v>29</v>
      </c>
      <c r="E744" s="15" t="n">
        <v>0</v>
      </c>
      <c r="F744" s="15" t="n">
        <v>0</v>
      </c>
      <c r="G744" s="15" t="n">
        <v>0</v>
      </c>
      <c r="H744" s="15" t="n">
        <v>0</v>
      </c>
      <c r="I744" s="15" t="n">
        <v>0</v>
      </c>
      <c r="J744" s="15" t="n">
        <v>0</v>
      </c>
      <c r="K744" s="15" t="n">
        <v>0</v>
      </c>
      <c r="L744" s="22"/>
      <c r="W744" s="5"/>
      <c r="Z744" s="5"/>
      <c r="AC744" s="5"/>
      <c r="AF744" s="5"/>
      <c r="AI744" s="5"/>
      <c r="AL744" s="5"/>
    </row>
    <row r="745" customFormat="false" ht="25.5" hidden="false" customHeight="false" outlineLevel="0" collapsed="false">
      <c r="A745" s="23"/>
      <c r="B745" s="16"/>
      <c r="C745" s="17"/>
      <c r="D745" s="14" t="s">
        <v>30</v>
      </c>
      <c r="E745" s="15" t="n">
        <f aca="false">113.4-0.004</f>
        <v>113.396</v>
      </c>
      <c r="F745" s="15" t="n">
        <v>0</v>
      </c>
      <c r="G745" s="15" t="n">
        <v>0</v>
      </c>
      <c r="H745" s="15" t="n">
        <v>0</v>
      </c>
      <c r="I745" s="15" t="n">
        <v>0</v>
      </c>
      <c r="J745" s="15" t="n">
        <v>0</v>
      </c>
      <c r="K745" s="15" t="n">
        <v>113.4</v>
      </c>
      <c r="L745" s="22"/>
      <c r="W745" s="5"/>
      <c r="Z745" s="5"/>
      <c r="AC745" s="5"/>
      <c r="AF745" s="5"/>
      <c r="AI745" s="5"/>
      <c r="AL745" s="5"/>
    </row>
    <row r="746" customFormat="false" ht="12.75" hidden="false" customHeight="false" outlineLevel="0" collapsed="false">
      <c r="A746" s="23"/>
      <c r="B746" s="24"/>
      <c r="C746" s="25"/>
      <c r="D746" s="14" t="s">
        <v>31</v>
      </c>
      <c r="E746" s="15" t="n">
        <v>0</v>
      </c>
      <c r="F746" s="15" t="n">
        <v>0</v>
      </c>
      <c r="G746" s="15" t="n">
        <v>0</v>
      </c>
      <c r="H746" s="15" t="n">
        <v>0</v>
      </c>
      <c r="I746" s="15" t="n">
        <v>0</v>
      </c>
      <c r="J746" s="15" t="n">
        <v>0</v>
      </c>
      <c r="K746" s="15" t="n">
        <v>0</v>
      </c>
      <c r="L746" s="22"/>
      <c r="W746" s="5"/>
      <c r="Z746" s="5"/>
      <c r="AC746" s="5"/>
      <c r="AF746" s="5"/>
      <c r="AI746" s="5"/>
      <c r="AL746" s="5"/>
    </row>
    <row r="747" customFormat="false" ht="63.75" hidden="false" customHeight="false" outlineLevel="0" collapsed="false">
      <c r="A747" s="11" t="s">
        <v>284</v>
      </c>
      <c r="B747" s="12" t="s">
        <v>285</v>
      </c>
      <c r="C747" s="13" t="s">
        <v>27</v>
      </c>
      <c r="D747" s="14" t="s">
        <v>14</v>
      </c>
      <c r="E747" s="15" t="n">
        <f aca="false">42487.14-0.004</f>
        <v>42487.136</v>
      </c>
      <c r="F747" s="15" t="n">
        <v>33707.2</v>
      </c>
      <c r="G747" s="15" t="n">
        <v>33707.2</v>
      </c>
      <c r="H747" s="15" t="n">
        <v>33707.2</v>
      </c>
      <c r="I747" s="15" t="n">
        <v>33707.2</v>
      </c>
      <c r="J747" s="15" t="n">
        <v>33707.2</v>
      </c>
      <c r="K747" s="15" t="n">
        <f aca="false">E747+F747+G747+H747+I747+J747</f>
        <v>211023.136</v>
      </c>
      <c r="M747" s="4" t="n">
        <f aca="false">M748-E747</f>
        <v>0</v>
      </c>
      <c r="N747" s="4" t="n">
        <f aca="false">N748-F747</f>
        <v>0</v>
      </c>
      <c r="O747" s="4" t="n">
        <f aca="false">O748-G747</f>
        <v>0</v>
      </c>
      <c r="P747" s="4" t="n">
        <f aca="false">P748-H747</f>
        <v>0</v>
      </c>
      <c r="Q747" s="4" t="n">
        <f aca="false">Q748-I747</f>
        <v>0</v>
      </c>
      <c r="R747" s="4" t="n">
        <f aca="false">R748-J747</f>
        <v>0</v>
      </c>
      <c r="S747" s="4" t="n">
        <f aca="false">S748-K747</f>
        <v>0</v>
      </c>
      <c r="T747" s="18" t="n">
        <f aca="false">E757</f>
        <v>42487.136</v>
      </c>
      <c r="U747" s="1" t="n">
        <f aca="false">E747-T747</f>
        <v>0</v>
      </c>
      <c r="W747" s="18" t="n">
        <f aca="false">F757</f>
        <v>33707.2</v>
      </c>
      <c r="X747" s="1" t="n">
        <f aca="false">F747-W747</f>
        <v>0</v>
      </c>
      <c r="Z747" s="18" t="n">
        <f aca="false">G757</f>
        <v>33707.2</v>
      </c>
      <c r="AA747" s="1" t="n">
        <f aca="false">G747-Z747</f>
        <v>0</v>
      </c>
      <c r="AC747" s="18" t="n">
        <f aca="false">H757</f>
        <v>33707.2</v>
      </c>
      <c r="AD747" s="1" t="n">
        <f aca="false">H747-AC747</f>
        <v>0</v>
      </c>
      <c r="AF747" s="18" t="n">
        <f aca="false">I757</f>
        <v>33707.2</v>
      </c>
      <c r="AG747" s="1" t="n">
        <f aca="false">I747-AF747</f>
        <v>0</v>
      </c>
      <c r="AI747" s="18" t="n">
        <f aca="false">J757</f>
        <v>33707.2</v>
      </c>
      <c r="AJ747" s="1" t="n">
        <f aca="false">J747-AI747</f>
        <v>0</v>
      </c>
      <c r="AL747" s="18" t="n">
        <f aca="false">K757</f>
        <v>211023.136</v>
      </c>
      <c r="AM747" s="1" t="n">
        <f aca="false">K747-AL747</f>
        <v>0</v>
      </c>
      <c r="AQ747" s="1" t="b">
        <f aca="false">E747=E752</f>
        <v>1</v>
      </c>
    </row>
    <row r="748" customFormat="false" ht="25.5" hidden="false" customHeight="false" outlineLevel="0" collapsed="false">
      <c r="A748" s="21"/>
      <c r="B748" s="16"/>
      <c r="C748" s="17"/>
      <c r="D748" s="14" t="s">
        <v>28</v>
      </c>
      <c r="E748" s="15" t="n">
        <v>0</v>
      </c>
      <c r="F748" s="15" t="n">
        <v>0</v>
      </c>
      <c r="G748" s="15" t="n">
        <v>0</v>
      </c>
      <c r="H748" s="15" t="n">
        <v>0</v>
      </c>
      <c r="I748" s="15" t="n">
        <v>0</v>
      </c>
      <c r="J748" s="15" t="n">
        <v>0</v>
      </c>
      <c r="K748" s="15" t="n">
        <f aca="false">E748+F748+G748+H748+I748+J748</f>
        <v>0</v>
      </c>
      <c r="M748" s="4" t="n">
        <f aca="false">E748+E749+E750+E751</f>
        <v>42487.136</v>
      </c>
      <c r="N748" s="4" t="n">
        <f aca="false">F748+F749+F750+F751</f>
        <v>33707.2</v>
      </c>
      <c r="O748" s="4" t="n">
        <f aca="false">G748+G749+G750+G751</f>
        <v>33707.2</v>
      </c>
      <c r="P748" s="4" t="n">
        <f aca="false">H748+H749+H750+H751</f>
        <v>33707.2</v>
      </c>
      <c r="Q748" s="4" t="n">
        <f aca="false">I748+I749+I750+I751</f>
        <v>33707.2</v>
      </c>
      <c r="R748" s="4" t="n">
        <f aca="false">J748+J749+J750+J751</f>
        <v>33707.2</v>
      </c>
      <c r="S748" s="4" t="n">
        <f aca="false">K748+K749+K750+K751</f>
        <v>211023.136</v>
      </c>
      <c r="T748" s="18" t="n">
        <f aca="false">E758</f>
        <v>0</v>
      </c>
      <c r="U748" s="1" t="n">
        <f aca="false">E748-T748</f>
        <v>0</v>
      </c>
      <c r="V748" s="1" t="n">
        <f aca="false">E747-M748</f>
        <v>0</v>
      </c>
      <c r="W748" s="18" t="n">
        <f aca="false">F758</f>
        <v>0</v>
      </c>
      <c r="X748" s="1" t="n">
        <f aca="false">F748-W748</f>
        <v>0</v>
      </c>
      <c r="Y748" s="1" t="n">
        <f aca="false">F747-N748</f>
        <v>0</v>
      </c>
      <c r="Z748" s="18" t="n">
        <f aca="false">G758</f>
        <v>0</v>
      </c>
      <c r="AA748" s="1" t="n">
        <f aca="false">G748-Z748</f>
        <v>0</v>
      </c>
      <c r="AB748" s="1" t="n">
        <f aca="false">G747-O748</f>
        <v>0</v>
      </c>
      <c r="AC748" s="18" t="n">
        <f aca="false">H758</f>
        <v>0</v>
      </c>
      <c r="AD748" s="1" t="n">
        <f aca="false">H748-AC748</f>
        <v>0</v>
      </c>
      <c r="AE748" s="1" t="n">
        <f aca="false">H747-P748</f>
        <v>0</v>
      </c>
      <c r="AF748" s="18" t="n">
        <f aca="false">I758</f>
        <v>0</v>
      </c>
      <c r="AG748" s="1" t="n">
        <f aca="false">I748-AF748</f>
        <v>0</v>
      </c>
      <c r="AH748" s="1" t="n">
        <f aca="false">I747-Q748</f>
        <v>0</v>
      </c>
      <c r="AI748" s="18" t="n">
        <f aca="false">J758</f>
        <v>0</v>
      </c>
      <c r="AJ748" s="1" t="n">
        <f aca="false">J748-AI748</f>
        <v>0</v>
      </c>
      <c r="AK748" s="1" t="n">
        <f aca="false">J747-R748</f>
        <v>0</v>
      </c>
      <c r="AL748" s="18" t="n">
        <f aca="false">K758</f>
        <v>0</v>
      </c>
      <c r="AM748" s="1" t="n">
        <f aca="false">K748-AL748</f>
        <v>0</v>
      </c>
      <c r="AN748" s="1" t="n">
        <f aca="false">K747-S748</f>
        <v>0</v>
      </c>
      <c r="AQ748" s="1" t="b">
        <f aca="false">E748=E753</f>
        <v>1</v>
      </c>
    </row>
    <row r="749" customFormat="false" ht="25.5" hidden="false" customHeight="false" outlineLevel="0" collapsed="false">
      <c r="A749" s="21"/>
      <c r="B749" s="16"/>
      <c r="C749" s="17"/>
      <c r="D749" s="14" t="s">
        <v>29</v>
      </c>
      <c r="E749" s="15" t="n">
        <v>0</v>
      </c>
      <c r="F749" s="15" t="n">
        <v>0</v>
      </c>
      <c r="G749" s="15" t="n">
        <v>0</v>
      </c>
      <c r="H749" s="15" t="n">
        <v>0</v>
      </c>
      <c r="I749" s="15" t="n">
        <v>0</v>
      </c>
      <c r="J749" s="15" t="n">
        <v>0</v>
      </c>
      <c r="K749" s="15" t="n">
        <f aca="false">E749+F749+G749+H749+I749+J749</f>
        <v>0</v>
      </c>
      <c r="T749" s="18" t="n">
        <f aca="false">E759</f>
        <v>0</v>
      </c>
      <c r="U749" s="1" t="n">
        <f aca="false">E749-T749</f>
        <v>0</v>
      </c>
      <c r="W749" s="18" t="n">
        <f aca="false">F759</f>
        <v>0</v>
      </c>
      <c r="X749" s="1" t="n">
        <f aca="false">F749-W749</f>
        <v>0</v>
      </c>
      <c r="Z749" s="18" t="n">
        <f aca="false">G759</f>
        <v>0</v>
      </c>
      <c r="AA749" s="1" t="n">
        <f aca="false">G749-Z749</f>
        <v>0</v>
      </c>
      <c r="AC749" s="18" t="n">
        <f aca="false">H759</f>
        <v>0</v>
      </c>
      <c r="AD749" s="1" t="n">
        <f aca="false">H749-AC749</f>
        <v>0</v>
      </c>
      <c r="AF749" s="18" t="n">
        <f aca="false">I759</f>
        <v>0</v>
      </c>
      <c r="AG749" s="1" t="n">
        <f aca="false">I749-AF749</f>
        <v>0</v>
      </c>
      <c r="AI749" s="18" t="n">
        <f aca="false">J759</f>
        <v>0</v>
      </c>
      <c r="AJ749" s="1" t="n">
        <f aca="false">J749-AI749</f>
        <v>0</v>
      </c>
      <c r="AL749" s="18" t="n">
        <f aca="false">K759</f>
        <v>0</v>
      </c>
      <c r="AM749" s="1" t="n">
        <f aca="false">K749-AL749</f>
        <v>0</v>
      </c>
      <c r="AQ749" s="1" t="b">
        <f aca="false">E749=E754</f>
        <v>1</v>
      </c>
    </row>
    <row r="750" customFormat="false" ht="25.5" hidden="false" customHeight="false" outlineLevel="0" collapsed="false">
      <c r="A750" s="21"/>
      <c r="B750" s="16"/>
      <c r="C750" s="17"/>
      <c r="D750" s="14" t="s">
        <v>30</v>
      </c>
      <c r="E750" s="15" t="n">
        <f aca="false">42487.14-0.004</f>
        <v>42487.136</v>
      </c>
      <c r="F750" s="15" t="n">
        <v>33707.2</v>
      </c>
      <c r="G750" s="15" t="n">
        <v>33707.2</v>
      </c>
      <c r="H750" s="15" t="n">
        <v>33707.2</v>
      </c>
      <c r="I750" s="15" t="n">
        <v>33707.2</v>
      </c>
      <c r="J750" s="15" t="n">
        <v>33707.2</v>
      </c>
      <c r="K750" s="15" t="n">
        <f aca="false">E750+F750+G750+H750+I750+J750</f>
        <v>211023.136</v>
      </c>
      <c r="T750" s="18" t="n">
        <f aca="false">E760</f>
        <v>42487.136</v>
      </c>
      <c r="U750" s="1" t="n">
        <f aca="false">E750-T750</f>
        <v>0</v>
      </c>
      <c r="W750" s="18" t="n">
        <f aca="false">F760</f>
        <v>33707.2</v>
      </c>
      <c r="X750" s="1" t="n">
        <f aca="false">F750-W750</f>
        <v>0</v>
      </c>
      <c r="Z750" s="18" t="n">
        <f aca="false">G760</f>
        <v>33707.2</v>
      </c>
      <c r="AA750" s="1" t="n">
        <f aca="false">G750-Z750</f>
        <v>0</v>
      </c>
      <c r="AC750" s="18" t="n">
        <f aca="false">H760</f>
        <v>33707.2</v>
      </c>
      <c r="AD750" s="1" t="n">
        <f aca="false">H750-AC750</f>
        <v>0</v>
      </c>
      <c r="AF750" s="18" t="n">
        <f aca="false">I760</f>
        <v>33707.2</v>
      </c>
      <c r="AG750" s="1" t="n">
        <f aca="false">I750-AF750</f>
        <v>0</v>
      </c>
      <c r="AI750" s="18" t="n">
        <f aca="false">J760</f>
        <v>33707.2</v>
      </c>
      <c r="AJ750" s="1" t="n">
        <f aca="false">J750-AI750</f>
        <v>0</v>
      </c>
      <c r="AL750" s="18" t="n">
        <f aca="false">K760</f>
        <v>211023.136</v>
      </c>
      <c r="AM750" s="1" t="n">
        <f aca="false">K750-AL750</f>
        <v>0</v>
      </c>
      <c r="AQ750" s="1" t="b">
        <f aca="false">E750=E755</f>
        <v>1</v>
      </c>
    </row>
    <row r="751" customFormat="false" ht="12.75" hidden="false" customHeight="false" outlineLevel="0" collapsed="false">
      <c r="A751" s="21"/>
      <c r="B751" s="16"/>
      <c r="C751" s="17"/>
      <c r="D751" s="14" t="s">
        <v>31</v>
      </c>
      <c r="E751" s="15" t="n">
        <v>0</v>
      </c>
      <c r="F751" s="15" t="n">
        <v>0</v>
      </c>
      <c r="G751" s="15" t="n">
        <v>0</v>
      </c>
      <c r="H751" s="15" t="n">
        <v>0</v>
      </c>
      <c r="I751" s="15" t="n">
        <v>0</v>
      </c>
      <c r="J751" s="15" t="n">
        <v>0</v>
      </c>
      <c r="K751" s="15" t="n">
        <f aca="false">E751+F751+G751+H751+I751+J751</f>
        <v>0</v>
      </c>
      <c r="W751" s="5"/>
      <c r="Z751" s="5"/>
      <c r="AC751" s="5"/>
      <c r="AF751" s="5"/>
      <c r="AI751" s="5"/>
      <c r="AL751" s="5"/>
      <c r="AQ751" s="1" t="b">
        <f aca="false">E751=E756</f>
        <v>1</v>
      </c>
    </row>
    <row r="752" customFormat="false" ht="63.75" hidden="false" customHeight="false" outlineLevel="0" collapsed="false">
      <c r="A752" s="21"/>
      <c r="B752" s="16"/>
      <c r="C752" s="13" t="s">
        <v>34</v>
      </c>
      <c r="D752" s="14" t="s">
        <v>14</v>
      </c>
      <c r="E752" s="15" t="n">
        <f aca="false">42487.14-0.004</f>
        <v>42487.136</v>
      </c>
      <c r="F752" s="15" t="n">
        <v>33707.2</v>
      </c>
      <c r="G752" s="15" t="n">
        <v>33707.2</v>
      </c>
      <c r="H752" s="15" t="n">
        <v>33707.2</v>
      </c>
      <c r="I752" s="15" t="n">
        <v>33707.2</v>
      </c>
      <c r="J752" s="15" t="n">
        <v>33707.2</v>
      </c>
      <c r="K752" s="15" t="n">
        <f aca="false">E752+F752+G752+H752+I752+J752</f>
        <v>211023.136</v>
      </c>
      <c r="W752" s="5"/>
      <c r="Z752" s="5"/>
      <c r="AC752" s="5"/>
      <c r="AF752" s="5"/>
      <c r="AI752" s="5"/>
      <c r="AL752" s="5"/>
    </row>
    <row r="753" customFormat="false" ht="25.5" hidden="false" customHeight="false" outlineLevel="0" collapsed="false">
      <c r="A753" s="21"/>
      <c r="B753" s="16"/>
      <c r="C753" s="17"/>
      <c r="D753" s="14" t="s">
        <v>28</v>
      </c>
      <c r="E753" s="15" t="n">
        <v>0</v>
      </c>
      <c r="F753" s="15" t="n">
        <v>0</v>
      </c>
      <c r="G753" s="15" t="n">
        <v>0</v>
      </c>
      <c r="H753" s="15" t="n">
        <v>0</v>
      </c>
      <c r="I753" s="15" t="n">
        <v>0</v>
      </c>
      <c r="J753" s="15" t="n">
        <v>0</v>
      </c>
      <c r="K753" s="15" t="n">
        <f aca="false">E753+F753+G753+H753+I753+J753</f>
        <v>0</v>
      </c>
      <c r="W753" s="5"/>
      <c r="Z753" s="5"/>
      <c r="AC753" s="5"/>
      <c r="AF753" s="5"/>
      <c r="AI753" s="5"/>
      <c r="AL753" s="5"/>
    </row>
    <row r="754" customFormat="false" ht="25.5" hidden="false" customHeight="false" outlineLevel="0" collapsed="false">
      <c r="A754" s="21"/>
      <c r="B754" s="16"/>
      <c r="C754" s="17"/>
      <c r="D754" s="14" t="s">
        <v>29</v>
      </c>
      <c r="E754" s="15" t="n">
        <v>0</v>
      </c>
      <c r="F754" s="15" t="n">
        <v>0</v>
      </c>
      <c r="G754" s="15" t="n">
        <v>0</v>
      </c>
      <c r="H754" s="15" t="n">
        <v>0</v>
      </c>
      <c r="I754" s="15" t="n">
        <v>0</v>
      </c>
      <c r="J754" s="15" t="n">
        <v>0</v>
      </c>
      <c r="K754" s="15" t="n">
        <f aca="false">E754+F754+G754+H754+I754+J754</f>
        <v>0</v>
      </c>
      <c r="W754" s="5"/>
      <c r="Z754" s="5"/>
      <c r="AC754" s="5"/>
      <c r="AF754" s="5"/>
      <c r="AI754" s="5"/>
      <c r="AL754" s="5"/>
    </row>
    <row r="755" customFormat="false" ht="25.5" hidden="false" customHeight="false" outlineLevel="0" collapsed="false">
      <c r="A755" s="21"/>
      <c r="B755" s="16"/>
      <c r="C755" s="17"/>
      <c r="D755" s="14" t="s">
        <v>30</v>
      </c>
      <c r="E755" s="15" t="n">
        <f aca="false">42487.14-0.004</f>
        <v>42487.136</v>
      </c>
      <c r="F755" s="15" t="n">
        <v>33707.2</v>
      </c>
      <c r="G755" s="15" t="n">
        <v>33707.2</v>
      </c>
      <c r="H755" s="15" t="n">
        <v>33707.2</v>
      </c>
      <c r="I755" s="15" t="n">
        <v>33707.2</v>
      </c>
      <c r="J755" s="15" t="n">
        <v>33707.2</v>
      </c>
      <c r="K755" s="15" t="n">
        <f aca="false">E755+F755+G755+H755+I755+J755</f>
        <v>211023.136</v>
      </c>
      <c r="W755" s="5"/>
      <c r="Z755" s="5"/>
      <c r="AC755" s="5"/>
      <c r="AF755" s="5"/>
      <c r="AI755" s="5"/>
      <c r="AL755" s="5"/>
    </row>
    <row r="756" customFormat="false" ht="12.75" hidden="false" customHeight="false" outlineLevel="0" collapsed="false">
      <c r="A756" s="21"/>
      <c r="B756" s="16"/>
      <c r="C756" s="17"/>
      <c r="D756" s="14" t="s">
        <v>31</v>
      </c>
      <c r="E756" s="15" t="n">
        <v>0</v>
      </c>
      <c r="F756" s="15" t="n">
        <v>0</v>
      </c>
      <c r="G756" s="15" t="n">
        <v>0</v>
      </c>
      <c r="H756" s="15" t="n">
        <v>0</v>
      </c>
      <c r="I756" s="15" t="n">
        <v>0</v>
      </c>
      <c r="J756" s="15" t="n">
        <v>0</v>
      </c>
      <c r="K756" s="15" t="n">
        <f aca="false">E756+F756+G756+H756+I756+J756</f>
        <v>0</v>
      </c>
      <c r="W756" s="5"/>
      <c r="Z756" s="5"/>
      <c r="AC756" s="5"/>
      <c r="AF756" s="5"/>
      <c r="AI756" s="5"/>
      <c r="AL756" s="5"/>
    </row>
    <row r="757" customFormat="false" ht="63.75" hidden="false" customHeight="false" outlineLevel="0" collapsed="false">
      <c r="A757" s="11" t="s">
        <v>286</v>
      </c>
      <c r="B757" s="12" t="s">
        <v>287</v>
      </c>
      <c r="C757" s="13" t="s">
        <v>34</v>
      </c>
      <c r="D757" s="14" t="s">
        <v>14</v>
      </c>
      <c r="E757" s="15" t="n">
        <f aca="false">42487.14-0.004</f>
        <v>42487.136</v>
      </c>
      <c r="F757" s="15" t="n">
        <v>33707.2</v>
      </c>
      <c r="G757" s="15" t="n">
        <v>33707.2</v>
      </c>
      <c r="H757" s="15" t="n">
        <v>33707.2</v>
      </c>
      <c r="I757" s="15" t="n">
        <v>33707.2</v>
      </c>
      <c r="J757" s="15" t="n">
        <v>33707.2</v>
      </c>
      <c r="K757" s="15" t="n">
        <f aca="false">E757+F757+G757+H757+I757+J757</f>
        <v>211023.136</v>
      </c>
      <c r="M757" s="4" t="n">
        <f aca="false">M758-E757</f>
        <v>0</v>
      </c>
      <c r="N757" s="4" t="n">
        <f aca="false">N758-F757</f>
        <v>0</v>
      </c>
      <c r="O757" s="4" t="n">
        <f aca="false">O758-G757</f>
        <v>0</v>
      </c>
      <c r="P757" s="4" t="n">
        <f aca="false">P758-H757</f>
        <v>0</v>
      </c>
      <c r="Q757" s="4" t="n">
        <f aca="false">Q758-I757</f>
        <v>0</v>
      </c>
      <c r="R757" s="4" t="n">
        <f aca="false">R758-J757</f>
        <v>0</v>
      </c>
      <c r="S757" s="4" t="n">
        <f aca="false">S758-K757</f>
        <v>0</v>
      </c>
      <c r="W757" s="5"/>
      <c r="Z757" s="5"/>
      <c r="AC757" s="5"/>
      <c r="AF757" s="5"/>
      <c r="AI757" s="5"/>
      <c r="AL757" s="5"/>
    </row>
    <row r="758" customFormat="false" ht="25.5" hidden="false" customHeight="false" outlineLevel="0" collapsed="false">
      <c r="A758" s="23"/>
      <c r="B758" s="16"/>
      <c r="C758" s="17"/>
      <c r="D758" s="14" t="s">
        <v>28</v>
      </c>
      <c r="E758" s="15" t="n">
        <v>0</v>
      </c>
      <c r="F758" s="15" t="n">
        <v>0</v>
      </c>
      <c r="G758" s="15" t="n">
        <v>0</v>
      </c>
      <c r="H758" s="15" t="n">
        <v>0</v>
      </c>
      <c r="I758" s="15" t="n">
        <v>0</v>
      </c>
      <c r="J758" s="15" t="n">
        <v>0</v>
      </c>
      <c r="K758" s="15" t="n">
        <f aca="false">E758+F758+G758+H758+I758+J758</f>
        <v>0</v>
      </c>
      <c r="M758" s="4" t="n">
        <f aca="false">E758+E759+E760+E761</f>
        <v>42487.136</v>
      </c>
      <c r="N758" s="4" t="n">
        <f aca="false">F758+F759+F760+F761</f>
        <v>33707.2</v>
      </c>
      <c r="O758" s="4" t="n">
        <f aca="false">G758+G759+G760+G761</f>
        <v>33707.2</v>
      </c>
      <c r="P758" s="4" t="n">
        <f aca="false">H758+H759+H760+H761</f>
        <v>33707.2</v>
      </c>
      <c r="Q758" s="4" t="n">
        <f aca="false">I758+I759+I760+I761</f>
        <v>33707.2</v>
      </c>
      <c r="R758" s="4" t="n">
        <f aca="false">J758+J759+J760+J761</f>
        <v>33707.2</v>
      </c>
      <c r="S758" s="4" t="n">
        <f aca="false">K758+K759+K760+K761</f>
        <v>211023.136</v>
      </c>
      <c r="V758" s="1" t="n">
        <f aca="false">E757-M758</f>
        <v>0</v>
      </c>
      <c r="W758" s="5"/>
      <c r="Y758" s="1" t="n">
        <f aca="false">F757-N758</f>
        <v>0</v>
      </c>
      <c r="Z758" s="5"/>
      <c r="AB758" s="1" t="n">
        <f aca="false">G757-O758</f>
        <v>0</v>
      </c>
      <c r="AC758" s="5"/>
      <c r="AE758" s="1" t="n">
        <f aca="false">H757-P758</f>
        <v>0</v>
      </c>
      <c r="AF758" s="5"/>
      <c r="AH758" s="1" t="n">
        <f aca="false">I757-Q758</f>
        <v>0</v>
      </c>
      <c r="AI758" s="5"/>
      <c r="AK758" s="1" t="n">
        <f aca="false">J757-R758</f>
        <v>0</v>
      </c>
      <c r="AL758" s="5"/>
      <c r="AN758" s="1" t="n">
        <f aca="false">K757-S758</f>
        <v>0</v>
      </c>
    </row>
    <row r="759" customFormat="false" ht="25.5" hidden="false" customHeight="false" outlineLevel="0" collapsed="false">
      <c r="A759" s="23"/>
      <c r="B759" s="16"/>
      <c r="C759" s="17"/>
      <c r="D759" s="14" t="s">
        <v>29</v>
      </c>
      <c r="E759" s="15" t="n">
        <v>0</v>
      </c>
      <c r="F759" s="15" t="n">
        <v>0</v>
      </c>
      <c r="G759" s="15" t="n">
        <v>0</v>
      </c>
      <c r="H759" s="15" t="n">
        <v>0</v>
      </c>
      <c r="I759" s="15" t="n">
        <v>0</v>
      </c>
      <c r="J759" s="15" t="n">
        <v>0</v>
      </c>
      <c r="K759" s="15" t="n">
        <f aca="false">E759+F759+G759+H759+I759+J759</f>
        <v>0</v>
      </c>
    </row>
    <row r="760" customFormat="false" ht="25.5" hidden="false" customHeight="false" outlineLevel="0" collapsed="false">
      <c r="A760" s="23"/>
      <c r="B760" s="16"/>
      <c r="C760" s="17"/>
      <c r="D760" s="14" t="s">
        <v>30</v>
      </c>
      <c r="E760" s="15" t="n">
        <f aca="false">42487.14-0.004</f>
        <v>42487.136</v>
      </c>
      <c r="F760" s="15" t="n">
        <v>33707.2</v>
      </c>
      <c r="G760" s="15" t="n">
        <v>33707.2</v>
      </c>
      <c r="H760" s="15" t="n">
        <v>33707.2</v>
      </c>
      <c r="I760" s="15" t="n">
        <v>33707.2</v>
      </c>
      <c r="J760" s="15" t="n">
        <v>33707.2</v>
      </c>
      <c r="K760" s="15" t="n">
        <f aca="false">E760+F760+G760+H760+I760+J760</f>
        <v>211023.136</v>
      </c>
    </row>
    <row r="761" customFormat="false" ht="12.75" hidden="false" customHeight="false" outlineLevel="0" collapsed="false">
      <c r="A761" s="23"/>
      <c r="B761" s="24"/>
      <c r="C761" s="25"/>
      <c r="D761" s="14" t="s">
        <v>31</v>
      </c>
      <c r="E761" s="15" t="n">
        <v>0</v>
      </c>
      <c r="F761" s="15" t="n">
        <v>0</v>
      </c>
      <c r="G761" s="15" t="n">
        <v>0</v>
      </c>
      <c r="H761" s="15" t="n">
        <v>0</v>
      </c>
      <c r="I761" s="15" t="n">
        <v>0</v>
      </c>
      <c r="J761" s="15" t="n">
        <v>0</v>
      </c>
      <c r="K761" s="15" t="n">
        <f aca="false">E761+F761+G761+H761+I761+J761</f>
        <v>0</v>
      </c>
    </row>
  </sheetData>
  <autoFilter ref="D3:D25"/>
  <mergeCells count="149">
    <mergeCell ref="B1:K1"/>
    <mergeCell ref="T1:V1"/>
    <mergeCell ref="W1:Y1"/>
    <mergeCell ref="Z1:AB1"/>
    <mergeCell ref="AC1:AE1"/>
    <mergeCell ref="AF1:AH1"/>
    <mergeCell ref="AI1:AK1"/>
    <mergeCell ref="AL1:AN1"/>
    <mergeCell ref="A2:K2"/>
    <mergeCell ref="A3:A4"/>
    <mergeCell ref="B3:B4"/>
    <mergeCell ref="C3:C4"/>
    <mergeCell ref="D3:D4"/>
    <mergeCell ref="E3:K3"/>
    <mergeCell ref="A6:A25"/>
    <mergeCell ref="B26:K26"/>
    <mergeCell ref="A28:A36"/>
    <mergeCell ref="A38:A41"/>
    <mergeCell ref="A43:A51"/>
    <mergeCell ref="A53:A56"/>
    <mergeCell ref="A58:A61"/>
    <mergeCell ref="A63:A66"/>
    <mergeCell ref="A68:A71"/>
    <mergeCell ref="A73:A76"/>
    <mergeCell ref="A78:A81"/>
    <mergeCell ref="A83:A86"/>
    <mergeCell ref="A88:A91"/>
    <mergeCell ref="A93:A96"/>
    <mergeCell ref="A98:A101"/>
    <mergeCell ref="A103:A111"/>
    <mergeCell ref="A113:A116"/>
    <mergeCell ref="A118:A121"/>
    <mergeCell ref="A123:A126"/>
    <mergeCell ref="B127:K127"/>
    <mergeCell ref="A129:A137"/>
    <mergeCell ref="A139:A142"/>
    <mergeCell ref="A144:A147"/>
    <mergeCell ref="A149:A152"/>
    <mergeCell ref="A154:A162"/>
    <mergeCell ref="A164:A167"/>
    <mergeCell ref="A169:A172"/>
    <mergeCell ref="A174:A177"/>
    <mergeCell ref="A179:A187"/>
    <mergeCell ref="A189:A192"/>
    <mergeCell ref="A194:A197"/>
    <mergeCell ref="A199:A202"/>
    <mergeCell ref="A204:A207"/>
    <mergeCell ref="A209:A212"/>
    <mergeCell ref="A214:A217"/>
    <mergeCell ref="A219:A222"/>
    <mergeCell ref="A224:A227"/>
    <mergeCell ref="A229:A232"/>
    <mergeCell ref="A234:A237"/>
    <mergeCell ref="A239:A242"/>
    <mergeCell ref="A244:A247"/>
    <mergeCell ref="A249:A252"/>
    <mergeCell ref="A254:A257"/>
    <mergeCell ref="A259:A262"/>
    <mergeCell ref="A264:A267"/>
    <mergeCell ref="A269:A272"/>
    <mergeCell ref="A274:A277"/>
    <mergeCell ref="A279:A282"/>
    <mergeCell ref="A284:A287"/>
    <mergeCell ref="A289:A292"/>
    <mergeCell ref="A294:A297"/>
    <mergeCell ref="A299:A302"/>
    <mergeCell ref="A304:A312"/>
    <mergeCell ref="A314:A317"/>
    <mergeCell ref="A319:A322"/>
    <mergeCell ref="A324:A327"/>
    <mergeCell ref="A329:A332"/>
    <mergeCell ref="A334:A337"/>
    <mergeCell ref="A339:A342"/>
    <mergeCell ref="A344:A347"/>
    <mergeCell ref="B348:K348"/>
    <mergeCell ref="A350:A358"/>
    <mergeCell ref="A360:A363"/>
    <mergeCell ref="A365:A368"/>
    <mergeCell ref="A370:A373"/>
    <mergeCell ref="A375:A378"/>
    <mergeCell ref="A380:A383"/>
    <mergeCell ref="A385:A388"/>
    <mergeCell ref="A390:A393"/>
    <mergeCell ref="A395:A398"/>
    <mergeCell ref="A400:A408"/>
    <mergeCell ref="A410:A413"/>
    <mergeCell ref="A415:A423"/>
    <mergeCell ref="A425:A428"/>
    <mergeCell ref="A430:A433"/>
    <mergeCell ref="A435:A438"/>
    <mergeCell ref="A440:A443"/>
    <mergeCell ref="A445:A448"/>
    <mergeCell ref="A450:A453"/>
    <mergeCell ref="A455:A458"/>
    <mergeCell ref="A460:A463"/>
    <mergeCell ref="A465:A473"/>
    <mergeCell ref="A475:A478"/>
    <mergeCell ref="A480:A483"/>
    <mergeCell ref="B484:K484"/>
    <mergeCell ref="A486:A494"/>
    <mergeCell ref="A496:A499"/>
    <mergeCell ref="A501:A509"/>
    <mergeCell ref="A511:A514"/>
    <mergeCell ref="A516:A519"/>
    <mergeCell ref="A521:A524"/>
    <mergeCell ref="A526:A529"/>
    <mergeCell ref="A531:A534"/>
    <mergeCell ref="A536:A539"/>
    <mergeCell ref="A541:A544"/>
    <mergeCell ref="B545:K545"/>
    <mergeCell ref="A547:A555"/>
    <mergeCell ref="A557:A560"/>
    <mergeCell ref="A562:A565"/>
    <mergeCell ref="A567:A570"/>
    <mergeCell ref="A572:A580"/>
    <mergeCell ref="A582:A585"/>
    <mergeCell ref="A587:A590"/>
    <mergeCell ref="A592:A595"/>
    <mergeCell ref="A597:A600"/>
    <mergeCell ref="A602:A605"/>
    <mergeCell ref="A607:A610"/>
    <mergeCell ref="A612:A615"/>
    <mergeCell ref="A617:A620"/>
    <mergeCell ref="A622:A625"/>
    <mergeCell ref="A627:A630"/>
    <mergeCell ref="A632:A635"/>
    <mergeCell ref="A637:A640"/>
    <mergeCell ref="A642:A645"/>
    <mergeCell ref="A647:A650"/>
    <mergeCell ref="A652:A655"/>
    <mergeCell ref="A657:A660"/>
    <mergeCell ref="B661:K661"/>
    <mergeCell ref="A663:A671"/>
    <mergeCell ref="A673:A676"/>
    <mergeCell ref="A678:A681"/>
    <mergeCell ref="A683:A686"/>
    <mergeCell ref="A688:A691"/>
    <mergeCell ref="A693:A696"/>
    <mergeCell ref="A698:A706"/>
    <mergeCell ref="A708:A711"/>
    <mergeCell ref="A713:A716"/>
    <mergeCell ref="A718:A721"/>
    <mergeCell ref="A723:A726"/>
    <mergeCell ref="A728:A731"/>
    <mergeCell ref="A733:A736"/>
    <mergeCell ref="A738:A741"/>
    <mergeCell ref="A743:A746"/>
    <mergeCell ref="A748:A756"/>
    <mergeCell ref="A758:A761"/>
  </mergeCells>
  <printOptions headings="false" gridLines="false" gridLinesSet="true" horizontalCentered="false" verticalCentered="false"/>
  <pageMargins left="0.590277777777778" right="0.590277777777778" top="0.590277777777778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1295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2025-11-01T05:58:36Z</cp:lastPrinted>
  <dcterms:modified xsi:type="dcterms:W3CDTF">2025-11-05T15:15:45Z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