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-30" sheetId="1" state="visible" r:id="rId2"/>
  </sheets>
  <definedNames>
    <definedName function="false" hidden="false" localSheetId="0" name="_xlnm.Print_Area" vbProcedure="false">'2024-30'!$A$1:$L$101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<sst xmlns="http://schemas.openxmlformats.org/spreadsheetml/2006/main" count="145" uniqueCount="49">
  <si>
    <t xml:space="preserve">Приложение № 4
к постановлению администрации
города Магнитогорска
от _______________ № __________</t>
  </si>
  <si>
    <t xml:space="preserve">Приложение № 3
к постановлению администрации города
Магнитогорска
От 26.05.2025 № 4646</t>
  </si>
  <si>
    <t xml:space="preserve">Приложение № 3
к муниципальной программе
«Развитие городского пассажирского
транспорта в городе 
Магнитогорске» на 2025-2030 гг.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</si>
  <si>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</si>
  <si>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«Развитие городского пассажирского транспорта в городе Магнитогорске» на 2025-2030 гг.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</si>
  <si>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</si>
  <si>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</si>
  <si>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</si>
  <si>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</si>
  <si>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</si>
  <si>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</si>
  <si>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городского пассажирского транспорта в городе Магнитогорске»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</si>
  <si>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</si>
  <si>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</si>
  <si>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</si>
  <si>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</si>
  <si>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</si>
  <si>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</si>
  <si>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«Комплексное развитие городского пассажирского транспорта в городе Магнитогорске»</t>
  </si>
  <si>
    <t xml:space="preserve">1.1.</t>
  </si>
  <si>
    <t xml:space="preserve">Комплекс процессных  мероприятий 1.1. «Комплексное развитие городского пассажирского транспорта в городе Магнитогорске»</t>
  </si>
  <si>
    <t xml:space="preserve">1.1.1.</t>
  </si>
  <si>
    <t xml:space="preserve">Мероприятие 1.1.1.«Организованы перевозки пассажиров и багажа по муниципальным маршрутам регулярных перевозок по регулируемым тарифам электрическим транспортом общего пользования»</t>
  </si>
  <si>
    <t xml:space="preserve">1.1.2.</t>
  </si>
  <si>
    <t xml:space="preserve">Мероприятие1.1.2. «Организованы перевозки пассажиров и багажа по муниципальным маршрутам регулярных перевозок по регулируемым тарифам автомобильным транспортом общего пользования»</t>
  </si>
  <si>
    <t xml:space="preserve">1.1.3.</t>
  </si>
  <si>
    <t xml:space="preserve">Мероприятие 1.1.3. «Организовано предоставление льготного проезда гражданам, которым установлена (назначена) пенсия или достигшим возраста 55 и 60 лет (соответственно женщины и мужчины) по сезонным (садовым) автобусным маршрутам»</t>
  </si>
  <si>
    <t xml:space="preserve">1.1.4.</t>
  </si>
  <si>
    <t xml:space="preserve">Мероприятие 1.1.4. «Организовано предоставление льготного проезда студентам и учащимся, обучающимся по очной форме обучения в государственных образовательных учреждениях среднего профессионального и высшего профессионального образования, в образовательных учреждениях, расположенных в городе Магнитогорске, автомобильным транспортом по нерегулируемым тарифам»</t>
  </si>
  <si>
    <t xml:space="preserve">1.2.</t>
  </si>
  <si>
    <t xml:space="preserve">Комплекс процессных  мероприятий 1.2. «Комплексное развитие транспортной инфраструктуры города Магнитогорска»</t>
  </si>
  <si>
    <t xml:space="preserve">1.2.1.</t>
  </si>
  <si>
    <t xml:space="preserve">Мероприятие «Выполнение научно-исследовательской работы по теме "Разработка программы стратегического развития общественного транспорта города Магнитогорска в соответствии со Стратегией социально-экономического развития и Генеральным планом города Магнитогорска»</t>
  </si>
  <si>
    <t xml:space="preserve">бюджет города</t>
  </si>
  <si>
    <t xml:space="preserve">1.2.2.</t>
  </si>
  <si>
    <t xml:space="preserve">Мероприятие «Приобретение информационных табло»</t>
  </si>
  <si>
    <t xml:space="preserve">Мероприятие 1.2.1. «Выполнены работы по созданию, модернизации (реконструкции), ремонту, капитальному ремонту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граждан»</t>
  </si>
  <si>
    <t xml:space="preserve">1.3.</t>
  </si>
  <si>
    <t xml:space="preserve">Комплекс процессных  мероприятий 1.3. «Модернизация транспортной системы города Магнитогорска»</t>
  </si>
  <si>
    <t xml:space="preserve">1.3.1.</t>
  </si>
  <si>
    <t xml:space="preserve">Мероприятие 1.3.1. «Приобретены в муниципальную собственность трамвайные вагоны»</t>
  </si>
  <si>
    <t xml:space="preserve">1.3.2.</t>
  </si>
  <si>
    <t xml:space="preserve">Мероприятие 1.3.2.«Приобретены в муниципальную собственность автобусы»</t>
  </si>
  <si>
    <t xml:space="preserve">1.3.3.</t>
  </si>
  <si>
    <t xml:space="preserve">Мероприятие 1.3.3.«Организованы мероприятия, направленные на комплексное развитие городского автомобильного транспорта общего пользования, а также на закупку электробусов и объектов зарядной инфраструктуры для них»</t>
  </si>
  <si>
    <t xml:space="preserve">1.4.</t>
  </si>
  <si>
    <t xml:space="preserve">Комплекс процессных  мероприятий 1.4. «Обеспечение деятельности Управления транспорта и коммунального хозяйства администрации города Магнитогорска»</t>
  </si>
  <si>
    <t xml:space="preserve">1.4.1.</t>
  </si>
  <si>
    <t xml:space="preserve">Мероприятие 1.4.1. «Обеспечена деятельность Управления транспорта и коммунального хозяйства администрации города Магнитогорска»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</si>
</sst>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_₽_-;\-* #,##0.00\ _₽_-;_-* \-??\ _₽_-;_-@_-"/>
    <numFmt numFmtId="166" formatCode="0.00"/>
    <numFmt numFmtId="167" formatCode="dd/mmm"/>
    <numFmt numFmtId="168" formatCode="dd/mm/yyyy"/>
    <numFmt numFmtId="169" formatCode="#,##0.00;[RED]#,##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7" fillId="0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../../../pechkaryova_ai/AppData/Local/Temp/20.04.2023%2017-09-34/&#1055;&#1088;&#1080;&#1083;&#1086;&#1078;&#1077;&#1085;&#1080;&#1077;%206%20&#1080;&#1079;&#1084;.%20&#1087;&#1088;&#1080;&#1083;7.doc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L101"/>
  <sheetViews>
    <sheetView showFormulas="false" showGridLines="true" showRowColHeaders="true" showZeros="true" rightToLeft="false" tabSelected="true" showOutlineSymbols="true" defaultGridColor="true" view="pageBreakPreview" topLeftCell="A1" colorId="64" zoomScale="96" zoomScaleNormal="100" zoomScalePageLayoutView="96" workbookViewId="0">
      <selection pane="topLeft" activeCell="J3" activeCellId="0" sqref="J3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2.71"/>
    <col collapsed="false" customWidth="false" hidden="false" outlineLevel="0" max="2" min="2" style="2" width="8.86"/>
    <col collapsed="false" customWidth="true" hidden="false" outlineLevel="0" max="3" min="3" style="1" width="27.29"/>
    <col collapsed="false" customWidth="true" hidden="false" outlineLevel="0" max="4" min="4" style="1" width="14.86"/>
    <col collapsed="false" customWidth="true" hidden="false" outlineLevel="0" max="5" min="5" style="1" width="14.42"/>
    <col collapsed="false" customWidth="true" hidden="false" outlineLevel="0" max="6" min="6" style="1" width="12.71"/>
    <col collapsed="false" customWidth="true" hidden="false" outlineLevel="0" max="7" min="7" style="1" width="11.71"/>
    <col collapsed="false" customWidth="true" hidden="false" outlineLevel="0" max="8" min="8" style="1" width="12"/>
    <col collapsed="false" customWidth="true" hidden="false" outlineLevel="0" max="9" min="9" style="1" width="14.57"/>
    <col collapsed="false" customWidth="true" hidden="false" outlineLevel="0" max="11" min="10" style="1" width="13.71"/>
    <col collapsed="false" customWidth="true" hidden="false" outlineLevel="0" max="12" min="12" style="1" width="18"/>
    <col collapsed="false" customWidth="true" hidden="false" outlineLevel="0" max="13" min="13" style="1" width="13.29"/>
    <col collapsed="false" customWidth="false" hidden="false" outlineLevel="0" max="16384" min="14" style="1" width="8.86"/>
  </cols>
  <sheetData>
    <row r="1" s="3" customFormat="true" ht="15" hidden="true" customHeight="true" outlineLevel="0" collapsed="false">
      <c r="B1" s="4"/>
      <c r="J1" s="5" t="s">
        <v>0</v>
      </c>
      <c r="K1" s="5"/>
      <c r="L1" s="5"/>
    </row>
    <row r="2" s="3" customFormat="true" ht="45.75" hidden="true" customHeight="true" outlineLevel="0" collapsed="false">
      <c r="B2" s="4"/>
      <c r="J2" s="5"/>
      <c r="K2" s="5"/>
      <c r="L2" s="5"/>
    </row>
    <row r="3" s="3" customFormat="true" ht="51" hidden="false" customHeight="true" outlineLevel="0" collapsed="false">
      <c r="B3" s="4"/>
      <c r="J3" s="6" t="s">
        <v>1</v>
      </c>
      <c r="K3" s="6"/>
      <c r="L3" s="6"/>
    </row>
    <row r="4" s="3" customFormat="true" ht="15" hidden="false" customHeight="true" outlineLevel="0" collapsed="false">
      <c r="B4" s="4"/>
      <c r="J4" s="7" t="s">
        <v>2</v>
      </c>
      <c r="K4" s="7"/>
      <c r="L4" s="7"/>
    </row>
    <row r="5" s="3" customFormat="true" ht="18" hidden="false" customHeight="true" outlineLevel="0" collapsed="false">
      <c r="B5" s="4"/>
      <c r="J5" s="7"/>
      <c r="K5" s="7"/>
      <c r="L5" s="7"/>
    </row>
    <row r="6" s="3" customFormat="true" ht="44.25" hidden="false" customHeight="true" outlineLevel="0" collapsed="false">
      <c r="B6" s="4"/>
      <c r="J6" s="7"/>
      <c r="K6" s="7"/>
      <c r="L6" s="7"/>
    </row>
    <row r="7" s="3" customFormat="true" ht="15" hidden="false" customHeight="false" outlineLevel="0" collapsed="false">
      <c r="B7" s="4"/>
    </row>
    <row r="8" s="3" customFormat="true" ht="15" hidden="true" customHeight="false" outlineLevel="0" collapsed="false">
      <c r="B8" s="4"/>
    </row>
    <row r="9" s="3" customFormat="true" ht="15.75" hidden="false" customHeight="false" outlineLevel="0" collapsed="false">
      <c r="B9" s="8" t="s">
        <v>3</v>
      </c>
      <c r="C9" s="8"/>
      <c r="D9" s="8"/>
      <c r="E9" s="8"/>
      <c r="F9" s="8"/>
      <c r="G9" s="8"/>
      <c r="H9" s="8"/>
      <c r="I9" s="8"/>
      <c r="J9" s="8"/>
      <c r="K9" s="8"/>
      <c r="L9" s="8"/>
    </row>
    <row r="10" s="3" customFormat="true" ht="15.75" hidden="false" customHeight="false" outlineLevel="0" collapsed="false">
      <c r="B10" s="8" t="s">
        <v>4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2" customFormat="false" ht="24" hidden="false" customHeight="true" outlineLevel="0" collapsed="false">
      <c r="B12" s="9" t="s">
        <v>5</v>
      </c>
      <c r="C12" s="9" t="s">
        <v>6</v>
      </c>
      <c r="D12" s="9" t="s">
        <v>7</v>
      </c>
      <c r="E12" s="9" t="s">
        <v>8</v>
      </c>
      <c r="F12" s="9" t="s">
        <v>9</v>
      </c>
      <c r="G12" s="9"/>
      <c r="H12" s="9"/>
      <c r="I12" s="9"/>
      <c r="J12" s="9"/>
      <c r="K12" s="9"/>
      <c r="L12" s="9"/>
    </row>
    <row r="13" customFormat="false" ht="15" hidden="false" customHeight="false" outlineLevel="0" collapsed="false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customFormat="false" ht="15" hidden="false" customHeight="false" outlineLevel="0" collapsed="false">
      <c r="B14" s="9"/>
      <c r="C14" s="9"/>
      <c r="D14" s="9"/>
      <c r="E14" s="9"/>
      <c r="F14" s="9" t="n">
        <v>2025</v>
      </c>
      <c r="G14" s="9" t="n">
        <v>2026</v>
      </c>
      <c r="H14" s="9" t="n">
        <v>2027</v>
      </c>
      <c r="I14" s="9" t="n">
        <v>2028</v>
      </c>
      <c r="J14" s="9" t="n">
        <v>2029</v>
      </c>
      <c r="K14" s="9" t="n">
        <v>2030</v>
      </c>
      <c r="L14" s="9" t="s">
        <v>10</v>
      </c>
    </row>
    <row r="15" customFormat="false" ht="15" hidden="false" customHeight="false" outlineLevel="0" collapsed="false">
      <c r="B15" s="9"/>
      <c r="C15" s="9" t="n">
        <v>1</v>
      </c>
      <c r="D15" s="9" t="n">
        <v>2</v>
      </c>
      <c r="E15" s="9" t="n">
        <v>3</v>
      </c>
      <c r="F15" s="9" t="n">
        <v>4</v>
      </c>
      <c r="G15" s="9" t="n">
        <v>5</v>
      </c>
      <c r="H15" s="9" t="n">
        <v>6</v>
      </c>
      <c r="I15" s="9" t="n">
        <v>7</v>
      </c>
      <c r="J15" s="9" t="n">
        <v>8</v>
      </c>
      <c r="K15" s="9" t="n">
        <v>9</v>
      </c>
      <c r="L15" s="9" t="n">
        <v>10</v>
      </c>
    </row>
    <row r="16" customFormat="false" ht="18" hidden="false" customHeight="true" outlineLevel="0" collapsed="false">
      <c r="B16" s="9"/>
      <c r="C16" s="10" t="s">
        <v>11</v>
      </c>
      <c r="D16" s="11" t="s">
        <v>12</v>
      </c>
      <c r="E16" s="11" t="s">
        <v>10</v>
      </c>
      <c r="F16" s="12" t="n">
        <f aca="false">F21</f>
        <v>1914712.06</v>
      </c>
      <c r="G16" s="12" t="n">
        <f aca="false">G21</f>
        <v>1128310.97</v>
      </c>
      <c r="H16" s="12" t="n">
        <f aca="false">H21</f>
        <v>1197628.65</v>
      </c>
      <c r="I16" s="12" t="n">
        <f aca="false">I21</f>
        <v>1698200</v>
      </c>
      <c r="J16" s="12" t="n">
        <f aca="false">J21</f>
        <v>1753210</v>
      </c>
      <c r="K16" s="12" t="n">
        <f aca="false">K21</f>
        <v>1813500</v>
      </c>
      <c r="L16" s="12" t="n">
        <f aca="false">F16+G16+H16+I16+J16+K16</f>
        <v>9505561.68</v>
      </c>
    </row>
    <row r="17" customFormat="false" ht="24" hidden="false" customHeight="false" outlineLevel="0" collapsed="false">
      <c r="B17" s="9"/>
      <c r="C17" s="10"/>
      <c r="D17" s="11"/>
      <c r="E17" s="11" t="s">
        <v>13</v>
      </c>
      <c r="F17" s="13" t="n">
        <f aca="false">F22</f>
        <v>0</v>
      </c>
      <c r="G17" s="13" t="n">
        <f aca="false">G22</f>
        <v>0</v>
      </c>
      <c r="H17" s="13" t="n">
        <f aca="false">H22</f>
        <v>0</v>
      </c>
      <c r="I17" s="13" t="n">
        <f aca="false">I22</f>
        <v>0</v>
      </c>
      <c r="J17" s="13" t="n">
        <f aca="false">J22</f>
        <v>0</v>
      </c>
      <c r="K17" s="13" t="n">
        <f aca="false">K22</f>
        <v>0</v>
      </c>
      <c r="L17" s="13" t="n">
        <f aca="false">F17+G17+H17+I17+J17+K17</f>
        <v>0</v>
      </c>
    </row>
    <row r="18" customFormat="false" ht="23.25" hidden="false" customHeight="true" outlineLevel="0" collapsed="false">
      <c r="B18" s="9"/>
      <c r="C18" s="10"/>
      <c r="D18" s="11"/>
      <c r="E18" s="11" t="s">
        <v>14</v>
      </c>
      <c r="F18" s="12" t="n">
        <f aca="false">F23</f>
        <v>279857.86</v>
      </c>
      <c r="G18" s="12" t="n">
        <f aca="false">G23</f>
        <v>223858.37</v>
      </c>
      <c r="H18" s="12" t="n">
        <f aca="false">H23</f>
        <v>220850.76</v>
      </c>
      <c r="I18" s="12" t="n">
        <f aca="false">I23</f>
        <v>240038.5</v>
      </c>
      <c r="J18" s="12" t="n">
        <f aca="false">J23</f>
        <v>240038.5</v>
      </c>
      <c r="K18" s="12" t="n">
        <f aca="false">K23</f>
        <v>240038.5</v>
      </c>
      <c r="L18" s="14" t="n">
        <f aca="false">F18+G18+H18+I18+J18+K18</f>
        <v>1444682.49</v>
      </c>
    </row>
    <row r="19" customFormat="false" ht="15" hidden="false" customHeight="false" outlineLevel="0" collapsed="false">
      <c r="B19" s="9"/>
      <c r="C19" s="10"/>
      <c r="D19" s="11"/>
      <c r="E19" s="11" t="s">
        <v>15</v>
      </c>
      <c r="F19" s="12" t="n">
        <f aca="false">F24</f>
        <v>1634854.2</v>
      </c>
      <c r="G19" s="12" t="n">
        <f aca="false">G24</f>
        <v>904452.6</v>
      </c>
      <c r="H19" s="12" t="n">
        <f aca="false">H24</f>
        <v>976777.89</v>
      </c>
      <c r="I19" s="12" t="n">
        <f aca="false">I24</f>
        <v>1458161.5</v>
      </c>
      <c r="J19" s="12" t="n">
        <f aca="false">J24</f>
        <v>1513171.5</v>
      </c>
      <c r="K19" s="12" t="n">
        <f aca="false">K24</f>
        <v>1573461.5</v>
      </c>
      <c r="L19" s="14" t="n">
        <f aca="false">F19+G19+H19+I19+J19+K19</f>
        <v>8060879.19</v>
      </c>
    </row>
    <row r="20" customFormat="false" ht="15" hidden="false" customHeight="false" outlineLevel="0" collapsed="false">
      <c r="B20" s="9"/>
      <c r="C20" s="10"/>
      <c r="D20" s="11"/>
      <c r="E20" s="11" t="s">
        <v>16</v>
      </c>
      <c r="F20" s="13" t="n">
        <f aca="false">F25</f>
        <v>0</v>
      </c>
      <c r="G20" s="13" t="n">
        <f aca="false">G25</f>
        <v>0</v>
      </c>
      <c r="H20" s="13" t="n">
        <f aca="false">H25</f>
        <v>0</v>
      </c>
      <c r="I20" s="13" t="n">
        <f aca="false">I25</f>
        <v>0</v>
      </c>
      <c r="J20" s="13" t="n">
        <f aca="false">J25</f>
        <v>0</v>
      </c>
      <c r="K20" s="13" t="n">
        <f aca="false">K25</f>
        <v>0</v>
      </c>
      <c r="L20" s="13" t="n">
        <f aca="false">F20+G20+H20+I20+J20+K20</f>
        <v>0</v>
      </c>
    </row>
    <row r="21" customFormat="false" ht="15" hidden="false" customHeight="true" outlineLevel="0" collapsed="false">
      <c r="B21" s="9"/>
      <c r="C21" s="10"/>
      <c r="D21" s="11" t="s">
        <v>17</v>
      </c>
      <c r="E21" s="11" t="s">
        <v>10</v>
      </c>
      <c r="F21" s="12" t="n">
        <f aca="false">F22+F23+F24+F25</f>
        <v>1914712.06</v>
      </c>
      <c r="G21" s="12" t="n">
        <f aca="false">G22+G23+G24+G25</f>
        <v>1128310.97</v>
      </c>
      <c r="H21" s="12" t="n">
        <f aca="false">H22+H23+H24+H25</f>
        <v>1197628.65</v>
      </c>
      <c r="I21" s="12" t="n">
        <f aca="false">I22+I23+I24+I25</f>
        <v>1698200</v>
      </c>
      <c r="J21" s="12" t="n">
        <f aca="false">J22+J23+J24+J25</f>
        <v>1753210</v>
      </c>
      <c r="K21" s="12" t="n">
        <f aca="false">K22+K23+K24+K25</f>
        <v>1813500</v>
      </c>
      <c r="L21" s="12" t="n">
        <f aca="false">F21+G21+H21+I21+J21+K21</f>
        <v>9505561.68</v>
      </c>
    </row>
    <row r="22" customFormat="false" ht="24" hidden="false" customHeight="false" outlineLevel="0" collapsed="false">
      <c r="B22" s="9"/>
      <c r="C22" s="10"/>
      <c r="D22" s="11"/>
      <c r="E22" s="11" t="s">
        <v>13</v>
      </c>
      <c r="F22" s="13" t="n">
        <f aca="false">F28+F53+F73+F93</f>
        <v>0</v>
      </c>
      <c r="G22" s="13" t="n">
        <f aca="false">G28+G53+G73+G93</f>
        <v>0</v>
      </c>
      <c r="H22" s="13" t="n">
        <f aca="false">H28+H53+H73+H93</f>
        <v>0</v>
      </c>
      <c r="I22" s="13" t="n">
        <f aca="false">I28+I53+I73+I93</f>
        <v>0</v>
      </c>
      <c r="J22" s="13" t="n">
        <f aca="false">J28+J53+J73+J93</f>
        <v>0</v>
      </c>
      <c r="K22" s="13" t="n">
        <f aca="false">K28+K53+K73+K93</f>
        <v>0</v>
      </c>
      <c r="L22" s="13" t="n">
        <f aca="false">F22+G22+H22+I22+J22+K22</f>
        <v>0</v>
      </c>
    </row>
    <row r="23" customFormat="false" ht="24" hidden="false" customHeight="true" outlineLevel="0" collapsed="false">
      <c r="B23" s="9"/>
      <c r="C23" s="10"/>
      <c r="D23" s="11"/>
      <c r="E23" s="11" t="s">
        <v>14</v>
      </c>
      <c r="F23" s="14" t="n">
        <f aca="false">F29+F54+F74+F94</f>
        <v>279857.86</v>
      </c>
      <c r="G23" s="14" t="n">
        <f aca="false">G29+G54+G74+G94</f>
        <v>223858.37</v>
      </c>
      <c r="H23" s="14" t="n">
        <f aca="false">H29+H54+H74+H94</f>
        <v>220850.76</v>
      </c>
      <c r="I23" s="14" t="n">
        <f aca="false">I29+I54+I74+I94</f>
        <v>240038.5</v>
      </c>
      <c r="J23" s="14" t="n">
        <f aca="false">J29+J54+J74+J94</f>
        <v>240038.5</v>
      </c>
      <c r="K23" s="14" t="n">
        <f aca="false">K29+K54+K74+K94</f>
        <v>240038.5</v>
      </c>
      <c r="L23" s="14" t="n">
        <f aca="false">F23+G23+H23+I23+J23+K23</f>
        <v>1444682.49</v>
      </c>
    </row>
    <row r="24" customFormat="false" ht="15" hidden="false" customHeight="false" outlineLevel="0" collapsed="false">
      <c r="B24" s="9"/>
      <c r="C24" s="10"/>
      <c r="D24" s="11"/>
      <c r="E24" s="11" t="s">
        <v>15</v>
      </c>
      <c r="F24" s="14" t="n">
        <f aca="false">F30+F55+F75+F95</f>
        <v>1634854.2</v>
      </c>
      <c r="G24" s="14" t="n">
        <f aca="false">G30+G55+G75+G95</f>
        <v>904452.6</v>
      </c>
      <c r="H24" s="14" t="n">
        <f aca="false">H30+H55+H75+H95</f>
        <v>976777.89</v>
      </c>
      <c r="I24" s="14" t="n">
        <f aca="false">I30+I55+I75+I95</f>
        <v>1458161.5</v>
      </c>
      <c r="J24" s="14" t="n">
        <f aca="false">J30+J55+J75+J95</f>
        <v>1513171.5</v>
      </c>
      <c r="K24" s="14" t="n">
        <f aca="false">K30+K55+K75+K95</f>
        <v>1573461.5</v>
      </c>
      <c r="L24" s="14" t="n">
        <f aca="false">F24+G24+H24+I24+J24+K24</f>
        <v>8060879.19</v>
      </c>
    </row>
    <row r="25" customFormat="false" ht="20.25" hidden="false" customHeight="true" outlineLevel="0" collapsed="false">
      <c r="B25" s="9"/>
      <c r="C25" s="10"/>
      <c r="D25" s="11"/>
      <c r="E25" s="11" t="s">
        <v>16</v>
      </c>
      <c r="F25" s="13" t="n">
        <f aca="false">F31+F56+F76+F96</f>
        <v>0</v>
      </c>
      <c r="G25" s="13" t="n">
        <f aca="false">G31+G56+G76+G96</f>
        <v>0</v>
      </c>
      <c r="H25" s="13" t="n">
        <f aca="false">H31+H56+H76+H96</f>
        <v>0</v>
      </c>
      <c r="I25" s="13" t="n">
        <f aca="false">I31+I56+I76+I96</f>
        <v>0</v>
      </c>
      <c r="J25" s="13" t="n">
        <f aca="false">J31+J56+J76+J96</f>
        <v>0</v>
      </c>
      <c r="K25" s="13" t="n">
        <f aca="false">K31+K56+K76+K96</f>
        <v>0</v>
      </c>
      <c r="L25" s="13" t="n">
        <f aca="false">F25+G25+H25+I25+J25+K25</f>
        <v>0</v>
      </c>
    </row>
    <row r="26" customFormat="false" ht="15" hidden="false" customHeight="true" outlineLevel="0" collapsed="false">
      <c r="B26" s="9"/>
      <c r="C26" s="9" t="s">
        <v>18</v>
      </c>
      <c r="D26" s="9"/>
      <c r="E26" s="9"/>
      <c r="F26" s="9"/>
      <c r="G26" s="9"/>
      <c r="H26" s="9"/>
      <c r="I26" s="9"/>
      <c r="J26" s="9"/>
      <c r="K26" s="9"/>
      <c r="L26" s="9"/>
    </row>
    <row r="27" customFormat="false" ht="20.25" hidden="false" customHeight="true" outlineLevel="0" collapsed="false">
      <c r="B27" s="15" t="s">
        <v>19</v>
      </c>
      <c r="C27" s="11" t="s">
        <v>20</v>
      </c>
      <c r="D27" s="11" t="s">
        <v>17</v>
      </c>
      <c r="E27" s="11" t="s">
        <v>10</v>
      </c>
      <c r="F27" s="14" t="n">
        <f aca="false">F28+F29+F30+F31</f>
        <v>1203008.2</v>
      </c>
      <c r="G27" s="14" t="n">
        <f aca="false">G28+G29+G30+G31</f>
        <v>1016463.94</v>
      </c>
      <c r="H27" s="14" t="n">
        <f aca="false">H28+H29+H30+H31</f>
        <v>1088750.15</v>
      </c>
      <c r="I27" s="14" t="n">
        <f aca="false">I28+I29+I30+I31</f>
        <v>1564549.66</v>
      </c>
      <c r="J27" s="14" t="n">
        <f aca="false">J28+J29+J30+J31</f>
        <v>1618043.54</v>
      </c>
      <c r="K27" s="14" t="n">
        <f aca="false">K28+K29+K30+K31</f>
        <v>1676508.19</v>
      </c>
      <c r="L27" s="14" t="n">
        <f aca="false">L28+L29+L30+L31</f>
        <v>8167323.68</v>
      </c>
    </row>
    <row r="28" customFormat="false" ht="24" hidden="false" customHeight="false" outlineLevel="0" collapsed="false">
      <c r="B28" s="15"/>
      <c r="C28" s="11"/>
      <c r="D28" s="11"/>
      <c r="E28" s="11" t="s">
        <v>13</v>
      </c>
      <c r="F28" s="13" t="n">
        <f aca="false">F33+F38+F43+F48</f>
        <v>0</v>
      </c>
      <c r="G28" s="13" t="n">
        <f aca="false">G33+G38+G43+G48</f>
        <v>0</v>
      </c>
      <c r="H28" s="13" t="n">
        <f aca="false">H33+H38+H43+H48</f>
        <v>0</v>
      </c>
      <c r="I28" s="13" t="n">
        <f aca="false">I33+I38+I43+I48</f>
        <v>0</v>
      </c>
      <c r="J28" s="13" t="n">
        <f aca="false">J33+J38+J43+J48</f>
        <v>0</v>
      </c>
      <c r="K28" s="13" t="n">
        <f aca="false">K33+K38+K43+K48</f>
        <v>0</v>
      </c>
      <c r="L28" s="13" t="n">
        <f aca="false">L33+L38+L43+L48</f>
        <v>0</v>
      </c>
    </row>
    <row r="29" customFormat="false" ht="24" hidden="false" customHeight="true" outlineLevel="0" collapsed="false">
      <c r="B29" s="15"/>
      <c r="C29" s="11"/>
      <c r="D29" s="11"/>
      <c r="E29" s="11" t="s">
        <v>14</v>
      </c>
      <c r="F29" s="14" t="n">
        <f aca="false">F34+F39+F44+F49</f>
        <v>223187.62</v>
      </c>
      <c r="G29" s="14" t="n">
        <f aca="false">G34+G39+G44+G49</f>
        <v>170998.66</v>
      </c>
      <c r="H29" s="14" t="n">
        <f aca="false">H34+H39+H44+H49</f>
        <v>170998.66</v>
      </c>
      <c r="I29" s="14" t="n">
        <f aca="false">I34+I39+I44+I49</f>
        <v>170998.66</v>
      </c>
      <c r="J29" s="14" t="n">
        <f aca="false">J34+J39+J44+J49</f>
        <v>170998.66</v>
      </c>
      <c r="K29" s="14" t="n">
        <f aca="false">K34+K39+K44+K49</f>
        <v>170998.66</v>
      </c>
      <c r="L29" s="14" t="n">
        <f aca="false">L34+L39+L44+L49</f>
        <v>1078180.92</v>
      </c>
    </row>
    <row r="30" customFormat="false" ht="15" hidden="false" customHeight="false" outlineLevel="0" collapsed="false">
      <c r="B30" s="15"/>
      <c r="C30" s="11"/>
      <c r="D30" s="11"/>
      <c r="E30" s="11" t="s">
        <v>15</v>
      </c>
      <c r="F30" s="14" t="n">
        <f aca="false">F35+F40+F45+F50</f>
        <v>979820.58</v>
      </c>
      <c r="G30" s="14" t="n">
        <f aca="false">G35+G40+G45+G50</f>
        <v>845465.28</v>
      </c>
      <c r="H30" s="14" t="n">
        <f aca="false">H35+H40+H45+H50</f>
        <v>917751.49</v>
      </c>
      <c r="I30" s="14" t="n">
        <f aca="false">I35+I40+I45+I50</f>
        <v>1393551</v>
      </c>
      <c r="J30" s="14" t="n">
        <f aca="false">J35+J40+J45+J50</f>
        <v>1447044.88</v>
      </c>
      <c r="K30" s="14" t="n">
        <f aca="false">K35+K40+K45+K50</f>
        <v>1505509.53</v>
      </c>
      <c r="L30" s="14" t="n">
        <f aca="false">L35+L40+L45+L50</f>
        <v>7089142.76</v>
      </c>
    </row>
    <row r="31" customFormat="false" ht="15" hidden="false" customHeight="false" outlineLevel="0" collapsed="false">
      <c r="B31" s="15"/>
      <c r="C31" s="11"/>
      <c r="D31" s="11"/>
      <c r="E31" s="11" t="s">
        <v>16</v>
      </c>
      <c r="F31" s="13" t="n">
        <v>0</v>
      </c>
      <c r="G31" s="13" t="n">
        <v>0</v>
      </c>
      <c r="H31" s="13" t="n">
        <v>0</v>
      </c>
      <c r="I31" s="13" t="n">
        <v>0</v>
      </c>
      <c r="J31" s="13" t="n">
        <v>0</v>
      </c>
      <c r="K31" s="13" t="n">
        <v>0</v>
      </c>
      <c r="L31" s="13" t="n">
        <v>0</v>
      </c>
    </row>
    <row r="32" customFormat="false" ht="18.75" hidden="false" customHeight="true" outlineLevel="0" collapsed="false">
      <c r="B32" s="16" t="s">
        <v>21</v>
      </c>
      <c r="C32" s="11" t="s">
        <v>22</v>
      </c>
      <c r="D32" s="11" t="s">
        <v>17</v>
      </c>
      <c r="E32" s="11" t="s">
        <v>10</v>
      </c>
      <c r="F32" s="14" t="n">
        <f aca="false">F33+F34+F35+F36</f>
        <v>1018928.42</v>
      </c>
      <c r="G32" s="14" t="n">
        <f aca="false">G33+G34+G35+G36</f>
        <v>798876.37</v>
      </c>
      <c r="H32" s="14" t="n">
        <f aca="false">H33+H34+H35+H36</f>
        <v>863448.46</v>
      </c>
      <c r="I32" s="14" t="n">
        <f aca="false">I33+I34+I35+I36</f>
        <v>1202278</v>
      </c>
      <c r="J32" s="14" t="n">
        <f aca="false">J33+J34+J35+J36</f>
        <v>1235310</v>
      </c>
      <c r="K32" s="14" t="n">
        <f aca="false">K33+K34+K35+K36</f>
        <v>1271530</v>
      </c>
      <c r="L32" s="14" t="n">
        <f aca="false">F32+G32+H32+I32+J32+K32</f>
        <v>6390371.25</v>
      </c>
    </row>
    <row r="33" customFormat="false" ht="24" hidden="false" customHeight="false" outlineLevel="0" collapsed="false">
      <c r="B33" s="16"/>
      <c r="C33" s="11"/>
      <c r="D33" s="11"/>
      <c r="E33" s="11" t="s">
        <v>13</v>
      </c>
      <c r="F33" s="17" t="n">
        <v>0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f aca="false">F33+G33+H33+I33+J33+K33</f>
        <v>0</v>
      </c>
    </row>
    <row r="34" customFormat="false" ht="23.25" hidden="false" customHeight="true" outlineLevel="0" collapsed="false">
      <c r="B34" s="16"/>
      <c r="C34" s="11"/>
      <c r="D34" s="11"/>
      <c r="E34" s="11" t="s">
        <v>14</v>
      </c>
      <c r="F34" s="14" t="n">
        <v>120000</v>
      </c>
      <c r="G34" s="14" t="n">
        <v>120000</v>
      </c>
      <c r="H34" s="14" t="n">
        <v>120000</v>
      </c>
      <c r="I34" s="14" t="n">
        <v>120000</v>
      </c>
      <c r="J34" s="14" t="n">
        <v>120000</v>
      </c>
      <c r="K34" s="14" t="n">
        <v>120000</v>
      </c>
      <c r="L34" s="14" t="n">
        <f aca="false">F34+G34+H34+I34+J34+K34</f>
        <v>720000</v>
      </c>
    </row>
    <row r="35" customFormat="false" ht="18" hidden="false" customHeight="true" outlineLevel="0" collapsed="false">
      <c r="B35" s="16"/>
      <c r="C35" s="11"/>
      <c r="D35" s="11"/>
      <c r="E35" s="11" t="s">
        <v>15</v>
      </c>
      <c r="F35" s="14" t="n">
        <f aca="false">680595.42+5508.65-39827.08-3317.3+1941.86+254026.87</f>
        <v>898928.42</v>
      </c>
      <c r="G35" s="14" t="n">
        <v>678876.37</v>
      </c>
      <c r="H35" s="14" t="n">
        <v>743448.46</v>
      </c>
      <c r="I35" s="14" t="n">
        <v>1082278</v>
      </c>
      <c r="J35" s="14" t="n">
        <v>1115310</v>
      </c>
      <c r="K35" s="14" t="n">
        <v>1151530</v>
      </c>
      <c r="L35" s="14" t="n">
        <f aca="false">F35+G35+H35+I35+J35+K35</f>
        <v>5670371.25</v>
      </c>
    </row>
    <row r="36" customFormat="false" ht="19.5" hidden="false" customHeight="true" outlineLevel="0" collapsed="false">
      <c r="B36" s="16"/>
      <c r="C36" s="11"/>
      <c r="D36" s="11"/>
      <c r="E36" s="11" t="s">
        <v>16</v>
      </c>
      <c r="F36" s="17" t="n">
        <v>0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f aca="false">F36+G36+H36+I36+J36+K36</f>
        <v>0</v>
      </c>
    </row>
    <row r="37" customFormat="false" ht="18" hidden="false" customHeight="true" outlineLevel="0" collapsed="false">
      <c r="B37" s="16" t="s">
        <v>23</v>
      </c>
      <c r="C37" s="11" t="s">
        <v>24</v>
      </c>
      <c r="D37" s="11" t="s">
        <v>17</v>
      </c>
      <c r="E37" s="11" t="s">
        <v>10</v>
      </c>
      <c r="F37" s="18" t="n">
        <f aca="false">F38+F39+F40+F41</f>
        <v>158339.78</v>
      </c>
      <c r="G37" s="18" t="n">
        <f aca="false">G38+G39+G40+G41</f>
        <v>191847.57</v>
      </c>
      <c r="H37" s="18" t="n">
        <f aca="false">H38+H39+H40+H41</f>
        <v>199561.69</v>
      </c>
      <c r="I37" s="18" t="n">
        <f aca="false">I38+I39+I40+I41</f>
        <v>323256.66</v>
      </c>
      <c r="J37" s="18" t="n">
        <f aca="false">J38+J39+J40+J41</f>
        <v>343718.54</v>
      </c>
      <c r="K37" s="18" t="n">
        <f aca="false">K38+K39+K40+K41</f>
        <v>365963.19</v>
      </c>
      <c r="L37" s="18" t="n">
        <f aca="false">L38+L39+L40+L41</f>
        <v>1582687.43</v>
      </c>
    </row>
    <row r="38" customFormat="false" ht="24" hidden="false" customHeight="false" outlineLevel="0" collapsed="false">
      <c r="B38" s="16"/>
      <c r="C38" s="11"/>
      <c r="D38" s="11"/>
      <c r="E38" s="11" t="s">
        <v>13</v>
      </c>
      <c r="F38" s="17" t="n">
        <v>0</v>
      </c>
      <c r="G38" s="17" t="n">
        <v>0</v>
      </c>
      <c r="H38" s="17" t="n">
        <v>0</v>
      </c>
      <c r="I38" s="17" t="n">
        <v>0</v>
      </c>
      <c r="J38" s="17" t="n">
        <v>0</v>
      </c>
      <c r="K38" s="17" t="n">
        <v>0</v>
      </c>
      <c r="L38" s="17" t="n">
        <v>0</v>
      </c>
    </row>
    <row r="39" customFormat="false" ht="24" hidden="false" customHeight="true" outlineLevel="0" collapsed="false">
      <c r="B39" s="16"/>
      <c r="C39" s="11"/>
      <c r="D39" s="11"/>
      <c r="E39" s="11" t="s">
        <v>14</v>
      </c>
      <c r="F39" s="14" t="n">
        <f aca="false">50998.66+52188.96</f>
        <v>103187.62</v>
      </c>
      <c r="G39" s="14" t="n">
        <v>50998.66</v>
      </c>
      <c r="H39" s="14" t="n">
        <v>50998.66</v>
      </c>
      <c r="I39" s="14" t="n">
        <v>50998.66</v>
      </c>
      <c r="J39" s="14" t="n">
        <v>50998.66</v>
      </c>
      <c r="K39" s="14" t="n">
        <v>50998.66</v>
      </c>
      <c r="L39" s="14" t="n">
        <f aca="false">F39+G39+H39+I39+J39+K39</f>
        <v>358180.92</v>
      </c>
    </row>
    <row r="40" customFormat="false" ht="18.75" hidden="false" customHeight="true" outlineLevel="0" collapsed="false">
      <c r="B40" s="16"/>
      <c r="C40" s="11"/>
      <c r="D40" s="11"/>
      <c r="E40" s="11" t="s">
        <v>15</v>
      </c>
      <c r="F40" s="14" t="n">
        <f aca="false">95166.25-27472.74-12541.35</f>
        <v>55152.16</v>
      </c>
      <c r="G40" s="14" t="n">
        <v>140848.91</v>
      </c>
      <c r="H40" s="14" t="n">
        <v>148563.03</v>
      </c>
      <c r="I40" s="14" t="n">
        <v>272258</v>
      </c>
      <c r="J40" s="14" t="n">
        <v>292719.88</v>
      </c>
      <c r="K40" s="14" t="n">
        <v>314964.53</v>
      </c>
      <c r="L40" s="14" t="n">
        <f aca="false">F40+G40+H40+I40+J40+K40</f>
        <v>1224506.51</v>
      </c>
    </row>
    <row r="41" customFormat="false" ht="15" hidden="false" customHeight="false" outlineLevel="0" collapsed="false">
      <c r="B41" s="16"/>
      <c r="C41" s="11"/>
      <c r="D41" s="11"/>
      <c r="E41" s="11" t="s">
        <v>16</v>
      </c>
      <c r="F41" s="13" t="n">
        <v>0</v>
      </c>
      <c r="G41" s="13" t="n">
        <v>0</v>
      </c>
      <c r="H41" s="13" t="n">
        <v>0</v>
      </c>
      <c r="I41" s="13" t="n">
        <v>0</v>
      </c>
      <c r="J41" s="13" t="n">
        <v>0</v>
      </c>
      <c r="K41" s="13" t="n">
        <v>0</v>
      </c>
      <c r="L41" s="13" t="n">
        <v>0</v>
      </c>
    </row>
    <row r="42" customFormat="false" ht="20.25" hidden="false" customHeight="true" outlineLevel="0" collapsed="false">
      <c r="B42" s="16" t="s">
        <v>25</v>
      </c>
      <c r="C42" s="11" t="s">
        <v>26</v>
      </c>
      <c r="D42" s="11" t="s">
        <v>17</v>
      </c>
      <c r="E42" s="11" t="s">
        <v>10</v>
      </c>
      <c r="F42" s="14" t="n">
        <f aca="false">F43+F44+F45+F46</f>
        <v>25200</v>
      </c>
      <c r="G42" s="14" t="n">
        <f aca="false">G43+G44+G45+G46</f>
        <v>25200</v>
      </c>
      <c r="H42" s="14" t="n">
        <f aca="false">H43+H44+H45+H46</f>
        <v>25200</v>
      </c>
      <c r="I42" s="14" t="n">
        <f aca="false">I43+I44+I45+I46</f>
        <v>37800</v>
      </c>
      <c r="J42" s="14" t="n">
        <f aca="false">J43+J44+J45+J46</f>
        <v>37800</v>
      </c>
      <c r="K42" s="14" t="n">
        <f aca="false">K43+K44+K45+K46</f>
        <v>37800</v>
      </c>
      <c r="L42" s="14" t="n">
        <f aca="false">L45</f>
        <v>189000</v>
      </c>
    </row>
    <row r="43" customFormat="false" ht="24" hidden="false" customHeight="false" outlineLevel="0" collapsed="false">
      <c r="B43" s="16"/>
      <c r="C43" s="11"/>
      <c r="D43" s="11"/>
      <c r="E43" s="11" t="s">
        <v>13</v>
      </c>
      <c r="F43" s="13" t="n">
        <v>0</v>
      </c>
      <c r="G43" s="13" t="n">
        <v>0</v>
      </c>
      <c r="H43" s="13" t="n">
        <v>0</v>
      </c>
      <c r="I43" s="13" t="n">
        <v>0</v>
      </c>
      <c r="J43" s="13" t="n">
        <v>0</v>
      </c>
      <c r="K43" s="13" t="n">
        <v>0</v>
      </c>
      <c r="L43" s="13" t="n">
        <f aca="false">F43+G43+H43+I43+J43+K43</f>
        <v>0</v>
      </c>
    </row>
    <row r="44" customFormat="false" ht="25.5" hidden="false" customHeight="true" outlineLevel="0" collapsed="false">
      <c r="B44" s="16"/>
      <c r="C44" s="11"/>
      <c r="D44" s="11"/>
      <c r="E44" s="11" t="s">
        <v>14</v>
      </c>
      <c r="F44" s="13" t="n">
        <v>0</v>
      </c>
      <c r="G44" s="13" t="n">
        <v>0</v>
      </c>
      <c r="H44" s="13" t="n">
        <v>0</v>
      </c>
      <c r="I44" s="13" t="n">
        <v>0</v>
      </c>
      <c r="J44" s="13" t="n">
        <v>0</v>
      </c>
      <c r="K44" s="13" t="n">
        <v>0</v>
      </c>
      <c r="L44" s="13" t="n">
        <f aca="false">F44+G44+H44+I44+J44+K44</f>
        <v>0</v>
      </c>
    </row>
    <row r="45" customFormat="false" ht="21.75" hidden="false" customHeight="true" outlineLevel="0" collapsed="false">
      <c r="B45" s="16"/>
      <c r="C45" s="11"/>
      <c r="D45" s="11"/>
      <c r="E45" s="11" t="s">
        <v>15</v>
      </c>
      <c r="F45" s="14" t="n">
        <v>25200</v>
      </c>
      <c r="G45" s="14" t="n">
        <v>25200</v>
      </c>
      <c r="H45" s="14" t="n">
        <v>25200</v>
      </c>
      <c r="I45" s="14" t="n">
        <v>37800</v>
      </c>
      <c r="J45" s="14" t="n">
        <v>37800</v>
      </c>
      <c r="K45" s="14" t="n">
        <v>37800</v>
      </c>
      <c r="L45" s="14" t="n">
        <f aca="false">F45+G45+H45+I45+J45+K45</f>
        <v>189000</v>
      </c>
    </row>
    <row r="46" customFormat="false" ht="19.5" hidden="false" customHeight="true" outlineLevel="0" collapsed="false">
      <c r="B46" s="16"/>
      <c r="C46" s="11"/>
      <c r="D46" s="11"/>
      <c r="E46" s="11" t="s">
        <v>16</v>
      </c>
      <c r="F46" s="17" t="n">
        <v>0</v>
      </c>
      <c r="G46" s="17" t="n">
        <v>0</v>
      </c>
      <c r="H46" s="17" t="n">
        <v>0</v>
      </c>
      <c r="I46" s="17" t="n">
        <v>0</v>
      </c>
      <c r="J46" s="17" t="n">
        <v>0</v>
      </c>
      <c r="K46" s="17" t="n">
        <v>0</v>
      </c>
      <c r="L46" s="13" t="n">
        <f aca="false">F46+G46+H46+I46+J46+K46</f>
        <v>0</v>
      </c>
    </row>
    <row r="47" customFormat="false" ht="18.75" hidden="false" customHeight="true" outlineLevel="0" collapsed="false">
      <c r="B47" s="16" t="s">
        <v>27</v>
      </c>
      <c r="C47" s="11" t="s">
        <v>28</v>
      </c>
      <c r="D47" s="11" t="s">
        <v>17</v>
      </c>
      <c r="E47" s="11" t="s">
        <v>10</v>
      </c>
      <c r="F47" s="14" t="n">
        <f aca="false">F48+F49+F50+F51</f>
        <v>540</v>
      </c>
      <c r="G47" s="14" t="n">
        <f aca="false">G48+G49+G50+G51</f>
        <v>540</v>
      </c>
      <c r="H47" s="14" t="n">
        <f aca="false">H48+H49+H50+H51</f>
        <v>540</v>
      </c>
      <c r="I47" s="14" t="n">
        <f aca="false">I48+I49+I50+I51</f>
        <v>1215</v>
      </c>
      <c r="J47" s="14" t="n">
        <f aca="false">J48+J49+J50+J51</f>
        <v>1215</v>
      </c>
      <c r="K47" s="14" t="n">
        <f aca="false">K48+K49+K50+K51</f>
        <v>1215</v>
      </c>
      <c r="L47" s="14" t="n">
        <f aca="false">F47+G47+H47+I47+J47+K47</f>
        <v>5265</v>
      </c>
    </row>
    <row r="48" customFormat="false" ht="24" hidden="false" customHeight="false" outlineLevel="0" collapsed="false">
      <c r="B48" s="16"/>
      <c r="C48" s="11"/>
      <c r="D48" s="11"/>
      <c r="E48" s="11" t="s">
        <v>13</v>
      </c>
      <c r="F48" s="13" t="n">
        <v>0</v>
      </c>
      <c r="G48" s="13" t="n">
        <v>0</v>
      </c>
      <c r="H48" s="13" t="n">
        <v>0</v>
      </c>
      <c r="I48" s="13" t="n">
        <v>0</v>
      </c>
      <c r="J48" s="13" t="n">
        <v>0</v>
      </c>
      <c r="K48" s="13" t="n">
        <v>0</v>
      </c>
      <c r="L48" s="13" t="n">
        <f aca="false">F48+G48+H48+I48+J48+K48</f>
        <v>0</v>
      </c>
    </row>
    <row r="49" customFormat="false" ht="24" hidden="false" customHeight="true" outlineLevel="0" collapsed="false">
      <c r="B49" s="16"/>
      <c r="C49" s="11"/>
      <c r="D49" s="11"/>
      <c r="E49" s="11" t="s">
        <v>14</v>
      </c>
      <c r="F49" s="13" t="n">
        <v>0</v>
      </c>
      <c r="G49" s="13" t="n">
        <v>0</v>
      </c>
      <c r="H49" s="13" t="n">
        <v>0</v>
      </c>
      <c r="I49" s="13" t="n">
        <v>0</v>
      </c>
      <c r="J49" s="13" t="n">
        <v>0</v>
      </c>
      <c r="K49" s="13" t="n">
        <v>0</v>
      </c>
      <c r="L49" s="13" t="n">
        <f aca="false">F49+G49+H49+I49+J49+K49</f>
        <v>0</v>
      </c>
    </row>
    <row r="50" customFormat="false" ht="18" hidden="false" customHeight="true" outlineLevel="0" collapsed="false">
      <c r="B50" s="16"/>
      <c r="C50" s="11"/>
      <c r="D50" s="11"/>
      <c r="E50" s="11" t="s">
        <v>15</v>
      </c>
      <c r="F50" s="14" t="n">
        <v>540</v>
      </c>
      <c r="G50" s="14" t="n">
        <v>540</v>
      </c>
      <c r="H50" s="14" t="n">
        <v>540</v>
      </c>
      <c r="I50" s="14" t="n">
        <v>1215</v>
      </c>
      <c r="J50" s="14" t="n">
        <v>1215</v>
      </c>
      <c r="K50" s="14" t="n">
        <v>1215</v>
      </c>
      <c r="L50" s="14" t="n">
        <f aca="false">F50+G50+H50+I50+J50+K50</f>
        <v>5265</v>
      </c>
    </row>
    <row r="51" customFormat="false" ht="84" hidden="false" customHeight="true" outlineLevel="0" collapsed="false">
      <c r="B51" s="16"/>
      <c r="C51" s="11"/>
      <c r="D51" s="11"/>
      <c r="E51" s="11" t="s">
        <v>16</v>
      </c>
      <c r="F51" s="13" t="n">
        <v>0</v>
      </c>
      <c r="G51" s="13" t="n">
        <v>0</v>
      </c>
      <c r="H51" s="13" t="n">
        <v>0</v>
      </c>
      <c r="I51" s="13" t="n">
        <v>0</v>
      </c>
      <c r="J51" s="13" t="n">
        <v>0</v>
      </c>
      <c r="K51" s="13" t="n">
        <v>0</v>
      </c>
      <c r="L51" s="13" t="n">
        <v>0</v>
      </c>
    </row>
    <row r="52" customFormat="false" ht="17.25" hidden="false" customHeight="true" outlineLevel="0" collapsed="false">
      <c r="B52" s="15" t="s">
        <v>29</v>
      </c>
      <c r="C52" s="11" t="s">
        <v>30</v>
      </c>
      <c r="D52" s="11" t="s">
        <v>17</v>
      </c>
      <c r="E52" s="11" t="s">
        <v>10</v>
      </c>
      <c r="F52" s="14" t="n">
        <f aca="false">F53+F54+F55+F56</f>
        <v>86954.53</v>
      </c>
      <c r="G52" s="14" t="n">
        <f aca="false">G53+G54+G55+G56</f>
        <v>73419.86</v>
      </c>
      <c r="H52" s="14" t="n">
        <f aca="false">H53+H54+H55+H56</f>
        <v>70412.26</v>
      </c>
      <c r="I52" s="14" t="n">
        <f aca="false">I53+I54+I55+I56</f>
        <v>80600</v>
      </c>
      <c r="J52" s="14" t="n">
        <f aca="false">J53+J54+J55+J56</f>
        <v>80600</v>
      </c>
      <c r="K52" s="14" t="n">
        <f aca="false">K53+K54+K55+K56</f>
        <v>80600</v>
      </c>
      <c r="L52" s="14" t="n">
        <f aca="false">L53+L54+L55+L56</f>
        <v>472586.65</v>
      </c>
    </row>
    <row r="53" customFormat="false" ht="24" hidden="false" customHeight="false" outlineLevel="0" collapsed="false">
      <c r="B53" s="15"/>
      <c r="C53" s="11"/>
      <c r="D53" s="11"/>
      <c r="E53" s="11" t="s">
        <v>13</v>
      </c>
      <c r="F53" s="13" t="n">
        <f aca="false">F58+F63+F68</f>
        <v>0</v>
      </c>
      <c r="G53" s="13" t="n">
        <f aca="false">G58+G63</f>
        <v>0</v>
      </c>
      <c r="H53" s="13" t="n">
        <f aca="false">H58+H63</f>
        <v>0</v>
      </c>
      <c r="I53" s="13" t="n">
        <f aca="false">I58+I63</f>
        <v>0</v>
      </c>
      <c r="J53" s="13" t="n">
        <f aca="false">J58+J63</f>
        <v>0</v>
      </c>
      <c r="K53" s="13" t="n">
        <f aca="false">K58+K63</f>
        <v>0</v>
      </c>
      <c r="L53" s="13" t="n">
        <f aca="false">L58+L63+L68</f>
        <v>0</v>
      </c>
    </row>
    <row r="54" customFormat="false" ht="23.25" hidden="false" customHeight="true" outlineLevel="0" collapsed="false">
      <c r="B54" s="15"/>
      <c r="C54" s="11"/>
      <c r="D54" s="11"/>
      <c r="E54" s="11" t="s">
        <v>14</v>
      </c>
      <c r="F54" s="14" t="n">
        <f aca="false">F59+F64+F69</f>
        <v>56140.4</v>
      </c>
      <c r="G54" s="14" t="n">
        <f aca="false">G59+G64+G69</f>
        <v>52329.86</v>
      </c>
      <c r="H54" s="14" t="n">
        <f aca="false">H59+H64+H69</f>
        <v>49322.26</v>
      </c>
      <c r="I54" s="14" t="n">
        <f aca="false">I59+I64+I69</f>
        <v>68510</v>
      </c>
      <c r="J54" s="14" t="n">
        <f aca="false">J59+J64+J69</f>
        <v>68510</v>
      </c>
      <c r="K54" s="14" t="n">
        <f aca="false">K59+K64+K69</f>
        <v>68510</v>
      </c>
      <c r="L54" s="14" t="n">
        <f aca="false">L59+L64+L69</f>
        <v>363322.52</v>
      </c>
    </row>
    <row r="55" customFormat="false" ht="18" hidden="false" customHeight="true" outlineLevel="0" collapsed="false">
      <c r="B55" s="15"/>
      <c r="C55" s="11"/>
      <c r="D55" s="11"/>
      <c r="E55" s="11" t="s">
        <v>15</v>
      </c>
      <c r="F55" s="14" t="n">
        <f aca="false">F60+F65+F70</f>
        <v>30814.13</v>
      </c>
      <c r="G55" s="14" t="n">
        <f aca="false">G60+G65+G70</f>
        <v>21090</v>
      </c>
      <c r="H55" s="14" t="n">
        <f aca="false">H60+H65+H70</f>
        <v>21090</v>
      </c>
      <c r="I55" s="14" t="n">
        <f aca="false">I60+I65+I70</f>
        <v>12090</v>
      </c>
      <c r="J55" s="14" t="n">
        <f aca="false">J60+J65+J70</f>
        <v>12090</v>
      </c>
      <c r="K55" s="14" t="n">
        <f aca="false">K60+K65+K70</f>
        <v>12090</v>
      </c>
      <c r="L55" s="14" t="n">
        <f aca="false">L60+L65+L70</f>
        <v>109264.13</v>
      </c>
    </row>
    <row r="56" customFormat="false" ht="15" hidden="false" customHeight="false" outlineLevel="0" collapsed="false">
      <c r="B56" s="15"/>
      <c r="C56" s="11"/>
      <c r="D56" s="11"/>
      <c r="E56" s="11" t="s">
        <v>16</v>
      </c>
      <c r="F56" s="13" t="n">
        <f aca="false">F61+F66</f>
        <v>0</v>
      </c>
      <c r="G56" s="13" t="n">
        <v>0</v>
      </c>
      <c r="H56" s="13" t="n">
        <v>0</v>
      </c>
      <c r="I56" s="13" t="n">
        <v>0</v>
      </c>
      <c r="J56" s="13" t="n">
        <v>0</v>
      </c>
      <c r="K56" s="13" t="n">
        <v>0</v>
      </c>
      <c r="L56" s="13" t="n">
        <v>0</v>
      </c>
    </row>
    <row r="57" customFormat="false" ht="27" hidden="true" customHeight="true" outlineLevel="0" collapsed="false">
      <c r="B57" s="16" t="s">
        <v>31</v>
      </c>
      <c r="C57" s="11" t="s">
        <v>32</v>
      </c>
      <c r="D57" s="11" t="s">
        <v>17</v>
      </c>
      <c r="E57" s="11" t="s">
        <v>10</v>
      </c>
      <c r="F57" s="14" t="n">
        <v>0</v>
      </c>
      <c r="G57" s="17" t="n">
        <f aca="false">G58+G59+G60+G61</f>
        <v>0</v>
      </c>
      <c r="H57" s="17" t="n">
        <f aca="false">H58+H59+H60+H61</f>
        <v>0</v>
      </c>
      <c r="I57" s="17" t="n">
        <f aca="false">I58+I59+I60+I61</f>
        <v>0</v>
      </c>
      <c r="J57" s="17" t="n">
        <f aca="false">J58+J59+J60+J61</f>
        <v>0</v>
      </c>
      <c r="K57" s="17" t="n">
        <f aca="false">K58+K59+K60+K61</f>
        <v>0</v>
      </c>
      <c r="L57" s="14" t="n">
        <f aca="false">F57+G57+H57+I57+J57+K57</f>
        <v>0</v>
      </c>
    </row>
    <row r="58" customFormat="false" ht="24" hidden="true" customHeight="false" outlineLevel="0" collapsed="false">
      <c r="B58" s="16"/>
      <c r="C58" s="11"/>
      <c r="D58" s="11"/>
      <c r="E58" s="11" t="s">
        <v>13</v>
      </c>
      <c r="F58" s="13" t="n">
        <v>0</v>
      </c>
      <c r="G58" s="13" t="n">
        <v>0</v>
      </c>
      <c r="H58" s="13" t="n">
        <v>0</v>
      </c>
      <c r="I58" s="13" t="n">
        <v>0</v>
      </c>
      <c r="J58" s="13" t="n">
        <v>0</v>
      </c>
      <c r="K58" s="13" t="n">
        <v>0</v>
      </c>
      <c r="L58" s="17" t="n">
        <f aca="false">F58+G58+H58+I58+J58+K58</f>
        <v>0</v>
      </c>
    </row>
    <row r="59" customFormat="false" ht="19.5" hidden="true" customHeight="true" outlineLevel="0" collapsed="false">
      <c r="B59" s="16"/>
      <c r="C59" s="11"/>
      <c r="D59" s="11"/>
      <c r="E59" s="11" t="s">
        <v>14</v>
      </c>
      <c r="F59" s="13" t="n">
        <v>0</v>
      </c>
      <c r="G59" s="13" t="n">
        <v>0</v>
      </c>
      <c r="H59" s="13" t="n">
        <v>0</v>
      </c>
      <c r="I59" s="13" t="n">
        <v>0</v>
      </c>
      <c r="J59" s="13" t="n">
        <v>0</v>
      </c>
      <c r="K59" s="13" t="n">
        <v>0</v>
      </c>
      <c r="L59" s="17" t="n">
        <f aca="false">F59+G59+H59+I59+J59+K59</f>
        <v>0</v>
      </c>
    </row>
    <row r="60" customFormat="false" ht="16.5" hidden="true" customHeight="true" outlineLevel="0" collapsed="false">
      <c r="B60" s="16"/>
      <c r="C60" s="11"/>
      <c r="D60" s="11"/>
      <c r="E60" s="11" t="s">
        <v>33</v>
      </c>
      <c r="F60" s="14" t="n">
        <v>0</v>
      </c>
      <c r="G60" s="13" t="n">
        <v>0</v>
      </c>
      <c r="H60" s="13" t="n">
        <v>0</v>
      </c>
      <c r="I60" s="13" t="n">
        <v>0</v>
      </c>
      <c r="J60" s="13" t="n">
        <v>0</v>
      </c>
      <c r="K60" s="13" t="n">
        <v>0</v>
      </c>
      <c r="L60" s="14" t="n">
        <f aca="false">F60+G60+H60+I60+J60+K60</f>
        <v>0</v>
      </c>
    </row>
    <row r="61" customFormat="false" ht="31.5" hidden="true" customHeight="true" outlineLevel="0" collapsed="false">
      <c r="B61" s="16"/>
      <c r="C61" s="11"/>
      <c r="D61" s="11"/>
      <c r="E61" s="11" t="s">
        <v>16</v>
      </c>
      <c r="F61" s="13" t="n">
        <v>0</v>
      </c>
      <c r="G61" s="13" t="n">
        <v>0</v>
      </c>
      <c r="H61" s="13" t="n">
        <v>0</v>
      </c>
      <c r="I61" s="13" t="n">
        <v>0</v>
      </c>
      <c r="J61" s="13" t="n">
        <v>0</v>
      </c>
      <c r="K61" s="13" t="n">
        <v>0</v>
      </c>
      <c r="L61" s="13" t="n">
        <v>0</v>
      </c>
    </row>
    <row r="62" customFormat="false" ht="21" hidden="true" customHeight="true" outlineLevel="0" collapsed="false">
      <c r="B62" s="9" t="s">
        <v>34</v>
      </c>
      <c r="C62" s="11" t="s">
        <v>35</v>
      </c>
      <c r="D62" s="11" t="s">
        <v>17</v>
      </c>
      <c r="E62" s="11" t="s">
        <v>10</v>
      </c>
      <c r="F62" s="17" t="n">
        <f aca="false">F63+F64+F65+F66</f>
        <v>0</v>
      </c>
      <c r="G62" s="14" t="n">
        <f aca="false">G63+G64+G65+G66</f>
        <v>0</v>
      </c>
      <c r="H62" s="14" t="n">
        <f aca="false">H63+H64+H65+H66</f>
        <v>0</v>
      </c>
      <c r="I62" s="17" t="n">
        <f aca="false">I63+I64+I65+I66</f>
        <v>0</v>
      </c>
      <c r="J62" s="17" t="n">
        <f aca="false">J63+J64+J65+J66</f>
        <v>0</v>
      </c>
      <c r="K62" s="17" t="n">
        <f aca="false">K63+K64+K65+K66</f>
        <v>0</v>
      </c>
      <c r="L62" s="14" t="n">
        <f aca="false">F62+G62+H62+I62+J62+K62</f>
        <v>0</v>
      </c>
    </row>
    <row r="63" customFormat="false" ht="24" hidden="true" customHeight="false" outlineLevel="0" collapsed="false">
      <c r="B63" s="9"/>
      <c r="C63" s="11"/>
      <c r="D63" s="11"/>
      <c r="E63" s="11" t="s">
        <v>13</v>
      </c>
      <c r="F63" s="13" t="n">
        <v>0</v>
      </c>
      <c r="G63" s="13" t="n">
        <v>0</v>
      </c>
      <c r="H63" s="13" t="n">
        <v>0</v>
      </c>
      <c r="I63" s="13" t="n">
        <v>0</v>
      </c>
      <c r="J63" s="13" t="n">
        <v>0</v>
      </c>
      <c r="K63" s="13" t="n">
        <v>0</v>
      </c>
      <c r="L63" s="17" t="n">
        <f aca="false">F63+G63+H63+I63+J63+K63</f>
        <v>0</v>
      </c>
    </row>
    <row r="64" customFormat="false" ht="15" hidden="true" customHeight="false" outlineLevel="0" collapsed="false">
      <c r="B64" s="9"/>
      <c r="C64" s="11"/>
      <c r="D64" s="11"/>
      <c r="E64" s="11" t="s">
        <v>14</v>
      </c>
      <c r="F64" s="13" t="n">
        <v>0</v>
      </c>
      <c r="G64" s="13" t="n">
        <v>0</v>
      </c>
      <c r="H64" s="13" t="n">
        <v>0</v>
      </c>
      <c r="I64" s="13" t="n">
        <v>0</v>
      </c>
      <c r="J64" s="13" t="n">
        <v>0</v>
      </c>
      <c r="K64" s="13" t="n">
        <v>0</v>
      </c>
      <c r="L64" s="17" t="n">
        <f aca="false">F64+G64+H64+I64+J64+K64</f>
        <v>0</v>
      </c>
    </row>
    <row r="65" customFormat="false" ht="18.75" hidden="true" customHeight="true" outlineLevel="0" collapsed="false">
      <c r="B65" s="9"/>
      <c r="C65" s="11"/>
      <c r="D65" s="11"/>
      <c r="E65" s="11" t="s">
        <v>33</v>
      </c>
      <c r="F65" s="13" t="n">
        <v>0</v>
      </c>
      <c r="G65" s="14" t="n">
        <v>0</v>
      </c>
      <c r="H65" s="14" t="n">
        <v>0</v>
      </c>
      <c r="I65" s="13" t="n">
        <v>0</v>
      </c>
      <c r="J65" s="13" t="n">
        <v>0</v>
      </c>
      <c r="K65" s="13" t="n">
        <v>0</v>
      </c>
      <c r="L65" s="14" t="n">
        <f aca="false">F65+G65+H65+I65+J65+K65</f>
        <v>0</v>
      </c>
    </row>
    <row r="66" customFormat="false" ht="15.75" hidden="true" customHeight="true" outlineLevel="0" collapsed="false">
      <c r="B66" s="9"/>
      <c r="C66" s="11"/>
      <c r="D66" s="11"/>
      <c r="E66" s="11" t="s">
        <v>16</v>
      </c>
      <c r="F66" s="13" t="n">
        <v>0</v>
      </c>
      <c r="G66" s="13" t="n">
        <v>0</v>
      </c>
      <c r="H66" s="13" t="n">
        <v>0</v>
      </c>
      <c r="I66" s="13" t="n">
        <v>0</v>
      </c>
      <c r="J66" s="13" t="n">
        <v>0</v>
      </c>
      <c r="K66" s="13" t="n">
        <v>0</v>
      </c>
      <c r="L66" s="13" t="n">
        <v>0</v>
      </c>
    </row>
    <row r="67" customFormat="false" ht="19.5" hidden="false" customHeight="true" outlineLevel="0" collapsed="false">
      <c r="B67" s="9" t="s">
        <v>31</v>
      </c>
      <c r="C67" s="11" t="s">
        <v>36</v>
      </c>
      <c r="D67" s="11" t="s">
        <v>17</v>
      </c>
      <c r="E67" s="11" t="s">
        <v>10</v>
      </c>
      <c r="F67" s="14" t="n">
        <f aca="false">F68+F69+F70+F71</f>
        <v>86954.53</v>
      </c>
      <c r="G67" s="14" t="n">
        <f aca="false">G68+G69+G70+G71</f>
        <v>73419.86</v>
      </c>
      <c r="H67" s="14" t="n">
        <f aca="false">H68+H69+H70+H71</f>
        <v>70412.26</v>
      </c>
      <c r="I67" s="14" t="n">
        <f aca="false">I68+I69+I70+I71</f>
        <v>80600</v>
      </c>
      <c r="J67" s="14" t="n">
        <f aca="false">J68+J69+J70+J71</f>
        <v>80600</v>
      </c>
      <c r="K67" s="14" t="n">
        <f aca="false">K68+K69+K70+K71</f>
        <v>80600</v>
      </c>
      <c r="L67" s="14" t="n">
        <f aca="false">F67+G67+H67+I67+J67+K67</f>
        <v>472586.65</v>
      </c>
    </row>
    <row r="68" customFormat="false" ht="25.5" hidden="false" customHeight="true" outlineLevel="0" collapsed="false">
      <c r="B68" s="9"/>
      <c r="C68" s="11"/>
      <c r="D68" s="11"/>
      <c r="E68" s="11" t="s">
        <v>13</v>
      </c>
      <c r="F68" s="13" t="n">
        <v>0</v>
      </c>
      <c r="G68" s="13" t="n">
        <v>0</v>
      </c>
      <c r="H68" s="13" t="n">
        <v>0</v>
      </c>
      <c r="I68" s="13" t="n">
        <v>0</v>
      </c>
      <c r="J68" s="13" t="n">
        <v>0</v>
      </c>
      <c r="K68" s="13" t="n">
        <v>0</v>
      </c>
      <c r="L68" s="17" t="n">
        <f aca="false">F68+G68+H68+I68+J68+K68</f>
        <v>0</v>
      </c>
    </row>
    <row r="69" customFormat="false" ht="25.5" hidden="false" customHeight="true" outlineLevel="0" collapsed="false">
      <c r="B69" s="9"/>
      <c r="C69" s="11"/>
      <c r="D69" s="11"/>
      <c r="E69" s="11" t="s">
        <v>14</v>
      </c>
      <c r="F69" s="14" t="n">
        <f aca="false">68510-12369.6</f>
        <v>56140.4</v>
      </c>
      <c r="G69" s="14" t="n">
        <f aca="false">68510-16180.14</f>
        <v>52329.86</v>
      </c>
      <c r="H69" s="14" t="n">
        <f aca="false">68510-19187.74</f>
        <v>49322.26</v>
      </c>
      <c r="I69" s="14" t="n">
        <v>68510</v>
      </c>
      <c r="J69" s="14" t="n">
        <v>68510</v>
      </c>
      <c r="K69" s="14" t="n">
        <v>68510</v>
      </c>
      <c r="L69" s="14" t="n">
        <f aca="false">F69+G69+H69+I69+J69+K69</f>
        <v>363322.52</v>
      </c>
    </row>
    <row r="70" customFormat="false" ht="19.5" hidden="false" customHeight="true" outlineLevel="0" collapsed="false">
      <c r="B70" s="9"/>
      <c r="C70" s="11"/>
      <c r="D70" s="11"/>
      <c r="E70" s="11" t="s">
        <v>15</v>
      </c>
      <c r="F70" s="14" t="n">
        <f aca="false">30907.13-93</f>
        <v>30814.13</v>
      </c>
      <c r="G70" s="14" t="n">
        <v>21090</v>
      </c>
      <c r="H70" s="14" t="n">
        <v>21090</v>
      </c>
      <c r="I70" s="14" t="n">
        <v>12090</v>
      </c>
      <c r="J70" s="14" t="n">
        <v>12090</v>
      </c>
      <c r="K70" s="14" t="n">
        <v>12090</v>
      </c>
      <c r="L70" s="14" t="n">
        <f aca="false">F70+G70+H70+I70+J70+K70</f>
        <v>109264.13</v>
      </c>
    </row>
    <row r="71" customFormat="false" ht="45.75" hidden="false" customHeight="true" outlineLevel="0" collapsed="false">
      <c r="B71" s="9"/>
      <c r="C71" s="11"/>
      <c r="D71" s="11"/>
      <c r="E71" s="11" t="s">
        <v>16</v>
      </c>
      <c r="F71" s="13" t="n">
        <v>0</v>
      </c>
      <c r="G71" s="13" t="n">
        <v>0</v>
      </c>
      <c r="H71" s="13" t="n">
        <v>0</v>
      </c>
      <c r="I71" s="13" t="n">
        <v>0</v>
      </c>
      <c r="J71" s="13" t="n">
        <v>0</v>
      </c>
      <c r="K71" s="13" t="n">
        <v>0</v>
      </c>
      <c r="L71" s="13" t="n">
        <v>0</v>
      </c>
    </row>
    <row r="72" customFormat="false" ht="18.75" hidden="false" customHeight="true" outlineLevel="0" collapsed="false">
      <c r="B72" s="15" t="s">
        <v>37</v>
      </c>
      <c r="C72" s="10" t="s">
        <v>38</v>
      </c>
      <c r="D72" s="11" t="s">
        <v>17</v>
      </c>
      <c r="E72" s="11" t="s">
        <v>10</v>
      </c>
      <c r="F72" s="14" t="n">
        <f aca="false">F73+F74+F75+F76</f>
        <v>579364.73</v>
      </c>
      <c r="G72" s="13" t="n">
        <f aca="false">G73+G74+G75+G76</f>
        <v>0</v>
      </c>
      <c r="H72" s="13" t="n">
        <f aca="false">H73+H74+H75+H76</f>
        <v>0</v>
      </c>
      <c r="I72" s="13" t="n">
        <f aca="false">I73+I74+I75+I76</f>
        <v>0</v>
      </c>
      <c r="J72" s="13" t="n">
        <f aca="false">J73+J74+J75+J76</f>
        <v>0</v>
      </c>
      <c r="K72" s="13" t="n">
        <f aca="false">K73+K74+K75+K76</f>
        <v>0</v>
      </c>
      <c r="L72" s="14" t="n">
        <f aca="false">L73+L74+L75+L76</f>
        <v>579364.73</v>
      </c>
    </row>
    <row r="73" customFormat="false" ht="24" hidden="false" customHeight="false" outlineLevel="0" collapsed="false">
      <c r="B73" s="15"/>
      <c r="C73" s="10"/>
      <c r="D73" s="11"/>
      <c r="E73" s="11" t="s">
        <v>13</v>
      </c>
      <c r="F73" s="13" t="n">
        <f aca="false">F78+F83+F88</f>
        <v>0</v>
      </c>
      <c r="G73" s="13" t="n">
        <f aca="false">G78+G83+G88</f>
        <v>0</v>
      </c>
      <c r="H73" s="13" t="n">
        <f aca="false">H78+H83+H88</f>
        <v>0</v>
      </c>
      <c r="I73" s="13" t="n">
        <f aca="false">I78+I83+I88</f>
        <v>0</v>
      </c>
      <c r="J73" s="13" t="n">
        <f aca="false">J78+J83+J88</f>
        <v>0</v>
      </c>
      <c r="K73" s="13" t="n">
        <f aca="false">K78+K83+K88</f>
        <v>0</v>
      </c>
      <c r="L73" s="13" t="n">
        <f aca="false">L78+L83+L88</f>
        <v>0</v>
      </c>
    </row>
    <row r="74" customFormat="false" ht="23.25" hidden="false" customHeight="true" outlineLevel="0" collapsed="false">
      <c r="B74" s="15"/>
      <c r="C74" s="10"/>
      <c r="D74" s="11"/>
      <c r="E74" s="11" t="s">
        <v>14</v>
      </c>
      <c r="F74" s="13" t="n">
        <f aca="false">F79+F84+F89</f>
        <v>0</v>
      </c>
      <c r="G74" s="13" t="n">
        <f aca="false">G79+G84+G89</f>
        <v>0</v>
      </c>
      <c r="H74" s="13" t="n">
        <f aca="false">H79+H84+H89</f>
        <v>0</v>
      </c>
      <c r="I74" s="13" t="n">
        <f aca="false">I79+I84+I89</f>
        <v>0</v>
      </c>
      <c r="J74" s="13" t="n">
        <f aca="false">J79+J84+J89</f>
        <v>0</v>
      </c>
      <c r="K74" s="13" t="n">
        <f aca="false">K79+K84+K89</f>
        <v>0</v>
      </c>
      <c r="L74" s="13" t="n">
        <f aca="false">L79+L84+L89</f>
        <v>0</v>
      </c>
    </row>
    <row r="75" customFormat="false" ht="15" hidden="false" customHeight="false" outlineLevel="0" collapsed="false">
      <c r="B75" s="15"/>
      <c r="C75" s="10"/>
      <c r="D75" s="11"/>
      <c r="E75" s="11" t="s">
        <v>33</v>
      </c>
      <c r="F75" s="14" t="n">
        <f aca="false">F80+F85+F90</f>
        <v>579364.73</v>
      </c>
      <c r="G75" s="13" t="n">
        <f aca="false">G80+G85+G90</f>
        <v>0</v>
      </c>
      <c r="H75" s="13" t="n">
        <f aca="false">H80+H85+H90</f>
        <v>0</v>
      </c>
      <c r="I75" s="13" t="n">
        <f aca="false">I80+I85+I90</f>
        <v>0</v>
      </c>
      <c r="J75" s="13" t="n">
        <f aca="false">J80+J85+J90</f>
        <v>0</v>
      </c>
      <c r="K75" s="13" t="n">
        <f aca="false">K80+K85+K90</f>
        <v>0</v>
      </c>
      <c r="L75" s="14" t="n">
        <f aca="false">L80+L85+L90</f>
        <v>579364.73</v>
      </c>
    </row>
    <row r="76" customFormat="false" ht="15" hidden="false" customHeight="false" outlineLevel="0" collapsed="false">
      <c r="B76" s="15"/>
      <c r="C76" s="10"/>
      <c r="D76" s="11"/>
      <c r="E76" s="11" t="s">
        <v>16</v>
      </c>
      <c r="F76" s="13" t="n">
        <f aca="false">F81+F86+F91</f>
        <v>0</v>
      </c>
      <c r="G76" s="13" t="n">
        <f aca="false">G81+G86+G91</f>
        <v>0</v>
      </c>
      <c r="H76" s="13" t="n">
        <f aca="false">H81+H86+H91</f>
        <v>0</v>
      </c>
      <c r="I76" s="13" t="n">
        <f aca="false">I81+I86+I91</f>
        <v>0</v>
      </c>
      <c r="J76" s="13" t="n">
        <f aca="false">J81+J86+J91</f>
        <v>0</v>
      </c>
      <c r="K76" s="13" t="n">
        <f aca="false">K81+K86+K91</f>
        <v>0</v>
      </c>
      <c r="L76" s="13" t="n">
        <f aca="false">L81+L86+L91</f>
        <v>0</v>
      </c>
    </row>
    <row r="77" customFormat="false" ht="18" hidden="false" customHeight="true" outlineLevel="0" collapsed="false">
      <c r="B77" s="16" t="s">
        <v>39</v>
      </c>
      <c r="C77" s="11" t="s">
        <v>40</v>
      </c>
      <c r="D77" s="11" t="s">
        <v>17</v>
      </c>
      <c r="E77" s="11" t="s">
        <v>10</v>
      </c>
      <c r="F77" s="14" t="n">
        <f aca="false">F78+F79+F80+F81</f>
        <v>493000</v>
      </c>
      <c r="G77" s="13" t="n">
        <v>0</v>
      </c>
      <c r="H77" s="13" t="n">
        <f aca="false">H78+H79+H80+H81</f>
        <v>0</v>
      </c>
      <c r="I77" s="17" t="n">
        <f aca="false">I78+I79+I80+I81</f>
        <v>0</v>
      </c>
      <c r="J77" s="17" t="n">
        <f aca="false">J78+J79+J80+J81</f>
        <v>0</v>
      </c>
      <c r="K77" s="17" t="n">
        <f aca="false">K78+K79+K80+K81</f>
        <v>0</v>
      </c>
      <c r="L77" s="14" t="n">
        <f aca="false">F77+G77+H77+I77+J77+K77</f>
        <v>493000</v>
      </c>
    </row>
    <row r="78" customFormat="false" ht="24" hidden="false" customHeight="false" outlineLevel="0" collapsed="false">
      <c r="B78" s="16"/>
      <c r="C78" s="11"/>
      <c r="D78" s="11"/>
      <c r="E78" s="11" t="s">
        <v>13</v>
      </c>
      <c r="F78" s="13" t="n">
        <v>0</v>
      </c>
      <c r="G78" s="13" t="n">
        <v>0</v>
      </c>
      <c r="H78" s="13" t="n">
        <v>0</v>
      </c>
      <c r="I78" s="13" t="n">
        <v>0</v>
      </c>
      <c r="J78" s="13" t="n">
        <v>0</v>
      </c>
      <c r="K78" s="13" t="n">
        <v>0</v>
      </c>
      <c r="L78" s="13" t="n">
        <f aca="false">F78+G78+H78+I78+J78+K78</f>
        <v>0</v>
      </c>
    </row>
    <row r="79" customFormat="false" ht="26.25" hidden="false" customHeight="true" outlineLevel="0" collapsed="false">
      <c r="B79" s="16"/>
      <c r="C79" s="11"/>
      <c r="D79" s="11"/>
      <c r="E79" s="11" t="s">
        <v>14</v>
      </c>
      <c r="F79" s="13" t="n">
        <v>0</v>
      </c>
      <c r="G79" s="13" t="n">
        <v>0</v>
      </c>
      <c r="H79" s="13" t="n">
        <v>0</v>
      </c>
      <c r="I79" s="13" t="n">
        <v>0</v>
      </c>
      <c r="J79" s="13" t="n">
        <v>0</v>
      </c>
      <c r="K79" s="13" t="n">
        <v>0</v>
      </c>
      <c r="L79" s="13" t="n">
        <f aca="false">F79+G79+H79+I79+J79+K79</f>
        <v>0</v>
      </c>
    </row>
    <row r="80" customFormat="false" ht="15" hidden="false" customHeight="false" outlineLevel="0" collapsed="false">
      <c r="B80" s="16"/>
      <c r="C80" s="11"/>
      <c r="D80" s="11"/>
      <c r="E80" s="11" t="s">
        <v>15</v>
      </c>
      <c r="F80" s="14" t="n">
        <f aca="false">333000+160000</f>
        <v>493000</v>
      </c>
      <c r="G80" s="13" t="n">
        <v>0</v>
      </c>
      <c r="H80" s="13" t="n">
        <v>0</v>
      </c>
      <c r="I80" s="13" t="n">
        <v>0</v>
      </c>
      <c r="J80" s="13" t="n">
        <v>0</v>
      </c>
      <c r="K80" s="13" t="n">
        <v>0</v>
      </c>
      <c r="L80" s="14" t="n">
        <f aca="false">F80+G80+H80+I80+J80+K80</f>
        <v>493000</v>
      </c>
    </row>
    <row r="81" customFormat="false" ht="18.75" hidden="false" customHeight="true" outlineLevel="0" collapsed="false">
      <c r="B81" s="16"/>
      <c r="C81" s="11"/>
      <c r="D81" s="11"/>
      <c r="E81" s="11" t="s">
        <v>16</v>
      </c>
      <c r="F81" s="13" t="n">
        <v>0</v>
      </c>
      <c r="G81" s="13" t="n">
        <v>0</v>
      </c>
      <c r="H81" s="13" t="n">
        <v>0</v>
      </c>
      <c r="I81" s="13" t="n">
        <v>0</v>
      </c>
      <c r="J81" s="13" t="n">
        <v>0</v>
      </c>
      <c r="K81" s="13" t="n">
        <v>0</v>
      </c>
      <c r="L81" s="13" t="n">
        <v>0</v>
      </c>
    </row>
    <row r="82" customFormat="false" ht="15.75" hidden="false" customHeight="true" outlineLevel="0" collapsed="false">
      <c r="B82" s="16" t="s">
        <v>41</v>
      </c>
      <c r="C82" s="11" t="s">
        <v>42</v>
      </c>
      <c r="D82" s="11" t="s">
        <v>17</v>
      </c>
      <c r="E82" s="11" t="s">
        <v>10</v>
      </c>
      <c r="F82" s="13" t="n">
        <f aca="false">F83+F84+F85+F86</f>
        <v>0</v>
      </c>
      <c r="G82" s="13" t="n">
        <f aca="false">G83+G84+G85+G86</f>
        <v>0</v>
      </c>
      <c r="H82" s="13" t="n">
        <f aca="false">H83+H84+H85+H86</f>
        <v>0</v>
      </c>
      <c r="I82" s="13" t="n">
        <f aca="false">I83+I84+I85+I86</f>
        <v>0</v>
      </c>
      <c r="J82" s="13" t="n">
        <f aca="false">J83+J84+J85+J86</f>
        <v>0</v>
      </c>
      <c r="K82" s="13" t="n">
        <f aca="false">K83+K84+K85+K86</f>
        <v>0</v>
      </c>
      <c r="L82" s="13" t="n">
        <f aca="false">F82+G82+H82+I82+J82+K82</f>
        <v>0</v>
      </c>
    </row>
    <row r="83" customFormat="false" ht="24" hidden="false" customHeight="false" outlineLevel="0" collapsed="false">
      <c r="B83" s="16"/>
      <c r="C83" s="11"/>
      <c r="D83" s="11"/>
      <c r="E83" s="11" t="s">
        <v>13</v>
      </c>
      <c r="F83" s="13" t="n">
        <v>0</v>
      </c>
      <c r="G83" s="13" t="n">
        <v>0</v>
      </c>
      <c r="H83" s="13" t="n">
        <v>0</v>
      </c>
      <c r="I83" s="13" t="n">
        <v>0</v>
      </c>
      <c r="J83" s="13" t="n">
        <v>0</v>
      </c>
      <c r="K83" s="13" t="n">
        <v>0</v>
      </c>
      <c r="L83" s="17" t="n">
        <f aca="false">F83+G83+H83+I83+J83+K83</f>
        <v>0</v>
      </c>
    </row>
    <row r="84" customFormat="false" ht="21.75" hidden="false" customHeight="true" outlineLevel="0" collapsed="false">
      <c r="B84" s="16"/>
      <c r="C84" s="11"/>
      <c r="D84" s="11"/>
      <c r="E84" s="11" t="s">
        <v>14</v>
      </c>
      <c r="F84" s="13" t="n">
        <v>0</v>
      </c>
      <c r="G84" s="13" t="n">
        <v>0</v>
      </c>
      <c r="H84" s="13" t="n">
        <v>0</v>
      </c>
      <c r="I84" s="13" t="n">
        <v>0</v>
      </c>
      <c r="J84" s="13" t="n">
        <v>0</v>
      </c>
      <c r="K84" s="13" t="n">
        <v>0</v>
      </c>
      <c r="L84" s="13" t="n">
        <f aca="false">F84+G84+H84+I84+J84+K84</f>
        <v>0</v>
      </c>
    </row>
    <row r="85" customFormat="false" ht="17.25" hidden="false" customHeight="true" outlineLevel="0" collapsed="false">
      <c r="B85" s="16"/>
      <c r="C85" s="11"/>
      <c r="D85" s="11"/>
      <c r="E85" s="11" t="s">
        <v>15</v>
      </c>
      <c r="F85" s="13" t="n">
        <v>0</v>
      </c>
      <c r="G85" s="13" t="n">
        <v>0</v>
      </c>
      <c r="H85" s="13" t="n">
        <v>0</v>
      </c>
      <c r="I85" s="13" t="n">
        <v>0</v>
      </c>
      <c r="J85" s="13" t="n">
        <v>0</v>
      </c>
      <c r="K85" s="13" t="n">
        <v>0</v>
      </c>
      <c r="L85" s="13" t="n">
        <f aca="false">F85+G85+H85+I85+J85+K85</f>
        <v>0</v>
      </c>
    </row>
    <row r="86" customFormat="false" ht="18" hidden="false" customHeight="true" outlineLevel="0" collapsed="false">
      <c r="B86" s="16"/>
      <c r="C86" s="11"/>
      <c r="D86" s="11"/>
      <c r="E86" s="11" t="s">
        <v>16</v>
      </c>
      <c r="F86" s="13" t="n">
        <v>0</v>
      </c>
      <c r="G86" s="13" t="n">
        <v>0</v>
      </c>
      <c r="H86" s="13" t="n">
        <v>0</v>
      </c>
      <c r="I86" s="13" t="n">
        <v>0</v>
      </c>
      <c r="J86" s="13" t="n">
        <v>0</v>
      </c>
      <c r="K86" s="13" t="n">
        <v>0</v>
      </c>
      <c r="L86" s="13" t="n">
        <v>0</v>
      </c>
    </row>
    <row r="87" customFormat="false" ht="18" hidden="false" customHeight="true" outlineLevel="0" collapsed="false">
      <c r="B87" s="16" t="s">
        <v>43</v>
      </c>
      <c r="C87" s="11" t="s">
        <v>44</v>
      </c>
      <c r="D87" s="11" t="s">
        <v>17</v>
      </c>
      <c r="E87" s="11" t="s">
        <v>10</v>
      </c>
      <c r="F87" s="14" t="n">
        <f aca="false">F88+F89+F90+F91</f>
        <v>86364.73</v>
      </c>
      <c r="G87" s="13" t="n">
        <f aca="false">G88+G89+G90+G91</f>
        <v>0</v>
      </c>
      <c r="H87" s="13" t="n">
        <f aca="false">H88+H89+H90+H91</f>
        <v>0</v>
      </c>
      <c r="I87" s="13" t="n">
        <f aca="false">I88+I89+I90+I91</f>
        <v>0</v>
      </c>
      <c r="J87" s="13" t="n">
        <f aca="false">J88+J89+J90+J91</f>
        <v>0</v>
      </c>
      <c r="K87" s="13" t="n">
        <f aca="false">K88+K89+K90+K91</f>
        <v>0</v>
      </c>
      <c r="L87" s="14" t="n">
        <f aca="false">F87+G87+H87+I87+J87+K87</f>
        <v>86364.73</v>
      </c>
    </row>
    <row r="88" customFormat="false" ht="24.75" hidden="false" customHeight="true" outlineLevel="0" collapsed="false">
      <c r="B88" s="16"/>
      <c r="C88" s="11"/>
      <c r="D88" s="11"/>
      <c r="E88" s="11" t="s">
        <v>13</v>
      </c>
      <c r="F88" s="13" t="n">
        <v>0</v>
      </c>
      <c r="G88" s="13" t="n">
        <v>0</v>
      </c>
      <c r="H88" s="13" t="n">
        <v>0</v>
      </c>
      <c r="I88" s="13" t="n">
        <v>0</v>
      </c>
      <c r="J88" s="13" t="n">
        <v>0</v>
      </c>
      <c r="K88" s="13" t="n">
        <v>0</v>
      </c>
      <c r="L88" s="17" t="n">
        <f aca="false">F88+G88+H88+I88+J88+K88</f>
        <v>0</v>
      </c>
    </row>
    <row r="89" customFormat="false" ht="24" hidden="false" customHeight="true" outlineLevel="0" collapsed="false">
      <c r="B89" s="16"/>
      <c r="C89" s="11"/>
      <c r="D89" s="11"/>
      <c r="E89" s="11" t="s">
        <v>14</v>
      </c>
      <c r="F89" s="13" t="n">
        <v>0</v>
      </c>
      <c r="G89" s="13" t="n">
        <v>0</v>
      </c>
      <c r="H89" s="13" t="n">
        <v>0</v>
      </c>
      <c r="I89" s="13" t="n">
        <v>0</v>
      </c>
      <c r="J89" s="13" t="n">
        <v>0</v>
      </c>
      <c r="K89" s="13" t="n">
        <v>0</v>
      </c>
      <c r="L89" s="13" t="n">
        <f aca="false">F89+G89+H89+I89+J89+K89</f>
        <v>0</v>
      </c>
    </row>
    <row r="90" customFormat="false" ht="18" hidden="false" customHeight="true" outlineLevel="0" collapsed="false">
      <c r="B90" s="16"/>
      <c r="C90" s="11"/>
      <c r="D90" s="11"/>
      <c r="E90" s="11" t="s">
        <v>15</v>
      </c>
      <c r="F90" s="14" t="n">
        <v>86364.73</v>
      </c>
      <c r="G90" s="13" t="n">
        <v>0</v>
      </c>
      <c r="H90" s="13" t="n">
        <v>0</v>
      </c>
      <c r="I90" s="13" t="n">
        <v>0</v>
      </c>
      <c r="J90" s="13" t="n">
        <v>0</v>
      </c>
      <c r="K90" s="13" t="n">
        <v>0</v>
      </c>
      <c r="L90" s="14" t="n">
        <f aca="false">F90+G90+H90+I90+J90+K90</f>
        <v>86364.73</v>
      </c>
    </row>
    <row r="91" customFormat="false" ht="18" hidden="false" customHeight="true" outlineLevel="0" collapsed="false">
      <c r="B91" s="16"/>
      <c r="C91" s="11"/>
      <c r="D91" s="11"/>
      <c r="E91" s="11" t="s">
        <v>16</v>
      </c>
      <c r="F91" s="13" t="n">
        <v>0</v>
      </c>
      <c r="G91" s="13" t="n">
        <v>0</v>
      </c>
      <c r="H91" s="13" t="n">
        <v>0</v>
      </c>
      <c r="I91" s="13" t="n">
        <v>0</v>
      </c>
      <c r="J91" s="13" t="n">
        <v>0</v>
      </c>
      <c r="K91" s="13" t="n">
        <v>0</v>
      </c>
      <c r="L91" s="13" t="n">
        <v>0</v>
      </c>
    </row>
    <row r="92" customFormat="false" ht="15" hidden="false" customHeight="true" outlineLevel="0" collapsed="false">
      <c r="B92" s="16" t="s">
        <v>45</v>
      </c>
      <c r="C92" s="11" t="s">
        <v>46</v>
      </c>
      <c r="D92" s="11" t="s">
        <v>17</v>
      </c>
      <c r="E92" s="11" t="s">
        <v>10</v>
      </c>
      <c r="F92" s="14" t="n">
        <f aca="false">F96+F95+F94+F93</f>
        <v>45384.6</v>
      </c>
      <c r="G92" s="14" t="n">
        <f aca="false">G93+G94+G95+G96</f>
        <v>38427.17</v>
      </c>
      <c r="H92" s="14" t="n">
        <f aca="false">H93+H94+H95+H96</f>
        <v>38466.24</v>
      </c>
      <c r="I92" s="14" t="n">
        <f aca="false">I93+I94+I95+I96</f>
        <v>53050.34</v>
      </c>
      <c r="J92" s="14" t="n">
        <f aca="false">J93+J94+J95+J96</f>
        <v>54566.46</v>
      </c>
      <c r="K92" s="14" t="n">
        <f aca="false">K93+K94+K95+K96</f>
        <v>56391.81</v>
      </c>
      <c r="L92" s="14" t="n">
        <f aca="false">F92+G92+H92+I92+J92+K92</f>
        <v>286286.62</v>
      </c>
    </row>
    <row r="93" customFormat="false" ht="24" hidden="false" customHeight="false" outlineLevel="0" collapsed="false">
      <c r="B93" s="16"/>
      <c r="C93" s="11"/>
      <c r="D93" s="11"/>
      <c r="E93" s="11" t="s">
        <v>13</v>
      </c>
      <c r="F93" s="13" t="n">
        <f aca="false">F98</f>
        <v>0</v>
      </c>
      <c r="G93" s="13" t="n">
        <f aca="false">G98</f>
        <v>0</v>
      </c>
      <c r="H93" s="13" t="n">
        <f aca="false">H98</f>
        <v>0</v>
      </c>
      <c r="I93" s="13" t="n">
        <f aca="false">I98</f>
        <v>0</v>
      </c>
      <c r="J93" s="13" t="n">
        <f aca="false">J98</f>
        <v>0</v>
      </c>
      <c r="K93" s="13" t="n">
        <f aca="false">K98</f>
        <v>0</v>
      </c>
      <c r="L93" s="13" t="n">
        <f aca="false">F93+G93+H93+I93+J93+K93</f>
        <v>0</v>
      </c>
    </row>
    <row r="94" customFormat="false" ht="21.75" hidden="false" customHeight="true" outlineLevel="0" collapsed="false">
      <c r="B94" s="16"/>
      <c r="C94" s="11"/>
      <c r="D94" s="11"/>
      <c r="E94" s="11" t="s">
        <v>14</v>
      </c>
      <c r="F94" s="13" t="n">
        <f aca="false">F99</f>
        <v>529.84</v>
      </c>
      <c r="G94" s="14" t="n">
        <f aca="false">G99</f>
        <v>529.85</v>
      </c>
      <c r="H94" s="14" t="n">
        <f aca="false">H99</f>
        <v>529.84</v>
      </c>
      <c r="I94" s="14" t="n">
        <f aca="false">I99</f>
        <v>529.84</v>
      </c>
      <c r="J94" s="14" t="n">
        <f aca="false">J99</f>
        <v>529.84</v>
      </c>
      <c r="K94" s="14" t="n">
        <f aca="false">K99</f>
        <v>529.84</v>
      </c>
      <c r="L94" s="14" t="n">
        <f aca="false">F94+G94+H94+I94+J94+K94</f>
        <v>3179.05</v>
      </c>
    </row>
    <row r="95" customFormat="false" ht="15" hidden="false" customHeight="false" outlineLevel="0" collapsed="false">
      <c r="B95" s="16"/>
      <c r="C95" s="11"/>
      <c r="D95" s="11"/>
      <c r="E95" s="11" t="s">
        <v>15</v>
      </c>
      <c r="F95" s="14" t="n">
        <f aca="false">F100</f>
        <v>44854.76</v>
      </c>
      <c r="G95" s="14" t="n">
        <f aca="false">G100</f>
        <v>37897.32</v>
      </c>
      <c r="H95" s="14" t="n">
        <f aca="false">H100</f>
        <v>37936.4</v>
      </c>
      <c r="I95" s="14" t="n">
        <f aca="false">I100</f>
        <v>52520.5</v>
      </c>
      <c r="J95" s="14" t="n">
        <f aca="false">J100</f>
        <v>54036.62</v>
      </c>
      <c r="K95" s="14" t="n">
        <f aca="false">K100</f>
        <v>55861.97</v>
      </c>
      <c r="L95" s="14" t="n">
        <f aca="false">F95+G95+H95+I95+J95+K95</f>
        <v>283107.57</v>
      </c>
    </row>
    <row r="96" customFormat="false" ht="15" hidden="false" customHeight="false" outlineLevel="0" collapsed="false">
      <c r="B96" s="16"/>
      <c r="C96" s="11"/>
      <c r="D96" s="11"/>
      <c r="E96" s="11" t="s">
        <v>16</v>
      </c>
      <c r="F96" s="13" t="n">
        <f aca="false">F101</f>
        <v>0</v>
      </c>
      <c r="G96" s="13" t="n">
        <f aca="false">G101</f>
        <v>0</v>
      </c>
      <c r="H96" s="13" t="n">
        <f aca="false">H101</f>
        <v>0</v>
      </c>
      <c r="I96" s="13" t="n">
        <f aca="false">I101</f>
        <v>0</v>
      </c>
      <c r="J96" s="13" t="n">
        <f aca="false">J101</f>
        <v>0</v>
      </c>
      <c r="K96" s="13" t="n">
        <f aca="false">K101</f>
        <v>0</v>
      </c>
      <c r="L96" s="13" t="n">
        <f aca="false">F96+G96+H96+I96+J96+K96</f>
        <v>0</v>
      </c>
    </row>
    <row r="97" customFormat="false" ht="15" hidden="false" customHeight="true" outlineLevel="0" collapsed="false">
      <c r="B97" s="16" t="s">
        <v>47</v>
      </c>
      <c r="C97" s="11" t="s">
        <v>48</v>
      </c>
      <c r="D97" s="11" t="s">
        <v>17</v>
      </c>
      <c r="E97" s="11" t="s">
        <v>10</v>
      </c>
      <c r="F97" s="14" t="n">
        <f aca="false">F98+F99+F100+F101</f>
        <v>45384.6</v>
      </c>
      <c r="G97" s="14" t="n">
        <f aca="false">G98+G99+G100+G101</f>
        <v>38427.17</v>
      </c>
      <c r="H97" s="14" t="n">
        <f aca="false">H98+H99+H100+H101</f>
        <v>38466.24</v>
      </c>
      <c r="I97" s="14" t="n">
        <f aca="false">I98+I99+I100+I101</f>
        <v>53050.34</v>
      </c>
      <c r="J97" s="14" t="n">
        <f aca="false">J98+J99+J100+J101</f>
        <v>54566.46</v>
      </c>
      <c r="K97" s="14" t="n">
        <f aca="false">K98+K99+K100+K101</f>
        <v>56391.81</v>
      </c>
      <c r="L97" s="14" t="n">
        <f aca="false">F97+G97+H97+I97+J97+K97</f>
        <v>286286.62</v>
      </c>
    </row>
    <row r="98" customFormat="false" ht="24" hidden="false" customHeight="false" outlineLevel="0" collapsed="false">
      <c r="B98" s="16"/>
      <c r="C98" s="11"/>
      <c r="D98" s="11"/>
      <c r="E98" s="11" t="s">
        <v>13</v>
      </c>
      <c r="F98" s="13" t="n">
        <v>0</v>
      </c>
      <c r="G98" s="13" t="n">
        <v>0</v>
      </c>
      <c r="H98" s="13" t="n">
        <v>0</v>
      </c>
      <c r="I98" s="13" t="n">
        <v>0</v>
      </c>
      <c r="J98" s="13" t="n">
        <v>0</v>
      </c>
      <c r="K98" s="13" t="n">
        <v>0</v>
      </c>
      <c r="L98" s="13" t="n">
        <f aca="false">F98+G98+H98+I98+J98+K98</f>
        <v>0</v>
      </c>
    </row>
    <row r="99" customFormat="false" ht="22.5" hidden="false" customHeight="true" outlineLevel="0" collapsed="false">
      <c r="B99" s="16"/>
      <c r="C99" s="11"/>
      <c r="D99" s="11"/>
      <c r="E99" s="11" t="s">
        <v>14</v>
      </c>
      <c r="F99" s="13" t="n">
        <v>529.84</v>
      </c>
      <c r="G99" s="14" t="n">
        <v>529.85</v>
      </c>
      <c r="H99" s="14" t="n">
        <v>529.84</v>
      </c>
      <c r="I99" s="14" t="n">
        <v>529.84</v>
      </c>
      <c r="J99" s="14" t="n">
        <v>529.84</v>
      </c>
      <c r="K99" s="14" t="n">
        <v>529.84</v>
      </c>
      <c r="L99" s="14" t="n">
        <f aca="false">F99+G99+H99+I99+J99+K99</f>
        <v>3179.05</v>
      </c>
    </row>
    <row r="100" customFormat="false" ht="15" hidden="false" customHeight="false" outlineLevel="0" collapsed="false">
      <c r="B100" s="16"/>
      <c r="C100" s="11"/>
      <c r="D100" s="11"/>
      <c r="E100" s="11" t="s">
        <v>15</v>
      </c>
      <c r="F100" s="14" t="n">
        <f aca="false">38139.89+10728.86-4013.99</f>
        <v>44854.76</v>
      </c>
      <c r="G100" s="14" t="n">
        <v>37897.32</v>
      </c>
      <c r="H100" s="14" t="n">
        <v>37936.4</v>
      </c>
      <c r="I100" s="14" t="n">
        <v>52520.5</v>
      </c>
      <c r="J100" s="14" t="n">
        <v>54036.62</v>
      </c>
      <c r="K100" s="14" t="n">
        <v>55861.97</v>
      </c>
      <c r="L100" s="14" t="n">
        <f aca="false">F100+G100+H100+I100+J100+K100</f>
        <v>283107.57</v>
      </c>
    </row>
    <row r="101" customFormat="false" ht="15" hidden="false" customHeight="false" outlineLevel="0" collapsed="false">
      <c r="B101" s="16"/>
      <c r="C101" s="11"/>
      <c r="D101" s="11"/>
      <c r="E101" s="11" t="s">
        <v>16</v>
      </c>
      <c r="F101" s="13" t="n">
        <v>0</v>
      </c>
      <c r="G101" s="13" t="n">
        <v>0</v>
      </c>
      <c r="H101" s="13" t="n">
        <v>0</v>
      </c>
      <c r="I101" s="13" t="n">
        <v>0</v>
      </c>
      <c r="J101" s="13" t="n">
        <v>0</v>
      </c>
      <c r="K101" s="13" t="n">
        <v>0</v>
      </c>
      <c r="L101" s="13" t="n">
        <f aca="false">F101+G101+H101+I101+J101+K101</f>
        <v>0</v>
      </c>
    </row>
  </sheetData>
  <mergeCells count="60">
    <mergeCell ref="J1:L2"/>
    <mergeCell ref="J3:L3"/>
    <mergeCell ref="J4:L6"/>
    <mergeCell ref="B9:L9"/>
    <mergeCell ref="B10:L10"/>
    <mergeCell ref="B12:B14"/>
    <mergeCell ref="C12:C14"/>
    <mergeCell ref="D12:D14"/>
    <mergeCell ref="E12:E14"/>
    <mergeCell ref="F12:L13"/>
    <mergeCell ref="B16:B25"/>
    <mergeCell ref="C16:C25"/>
    <mergeCell ref="D16:D20"/>
    <mergeCell ref="D21:D25"/>
    <mergeCell ref="C26:L26"/>
    <mergeCell ref="B27:B31"/>
    <mergeCell ref="C27:C31"/>
    <mergeCell ref="D27:D31"/>
    <mergeCell ref="B32:B36"/>
    <mergeCell ref="C32:C36"/>
    <mergeCell ref="D32:D36"/>
    <mergeCell ref="B37:B41"/>
    <mergeCell ref="C37:C41"/>
    <mergeCell ref="D37:D41"/>
    <mergeCell ref="B42:B46"/>
    <mergeCell ref="C42:C46"/>
    <mergeCell ref="D42:D46"/>
    <mergeCell ref="B47:B51"/>
    <mergeCell ref="C47:C51"/>
    <mergeCell ref="D47:D51"/>
    <mergeCell ref="B52:B56"/>
    <mergeCell ref="C52:C56"/>
    <mergeCell ref="D52:D56"/>
    <mergeCell ref="B57:B61"/>
    <mergeCell ref="C57:C61"/>
    <mergeCell ref="D57:D61"/>
    <mergeCell ref="B62:B66"/>
    <mergeCell ref="C62:C66"/>
    <mergeCell ref="D62:D66"/>
    <mergeCell ref="B67:B71"/>
    <mergeCell ref="C67:C71"/>
    <mergeCell ref="D67:D71"/>
    <mergeCell ref="B72:B76"/>
    <mergeCell ref="C72:C76"/>
    <mergeCell ref="D72:D76"/>
    <mergeCell ref="B77:B81"/>
    <mergeCell ref="C77:C81"/>
    <mergeCell ref="D77:D81"/>
    <mergeCell ref="B82:B86"/>
    <mergeCell ref="C82:C86"/>
    <mergeCell ref="D82:D86"/>
    <mergeCell ref="B87:B91"/>
    <mergeCell ref="C87:C91"/>
    <mergeCell ref="D87:D91"/>
    <mergeCell ref="B92:B96"/>
    <mergeCell ref="C92:C96"/>
    <mergeCell ref="D92:D96"/>
    <mergeCell ref="B97:B101"/>
    <mergeCell ref="C97:C101"/>
    <mergeCell ref="D97:D101"/>
  </mergeCells>
  <hyperlinks>
    <hyperlink ref="C27" r:id="rId1" location="sub_1045" display="Комплекс процессных  мероприятий 1.1. «Комплексное развитие городского пассажирского транспорта в городе Магнитогорске»"/>
  </hyperlinks>
  <printOptions headings="false" gridLines="false" gridLinesSet="true" horizontalCentered="false" verticalCentered="false"/>
  <pageMargins left="0.39375" right="0.275694444444444" top="0.551388888888889" bottom="0.196527777777778" header="0.511811023622047" footer="0.511811023622047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2025-06-18T15:10:13Z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