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07.02" sheetId="1" state="visible" r:id="rId2"/>
    <sheet name="17.12" sheetId="2" state="hidden" r:id="rId3"/>
    <sheet name="разбивка" sheetId="3" state="hidden" r:id="rId4"/>
    <sheet name="Table1 (2)" sheetId="4" state="hidden" r:id="rId5"/>
    <sheet name="Table1" sheetId="5" state="hidden" r:id="rId6"/>
  </sheets>
  <definedNames>
    <definedName function="false" hidden="false" localSheetId="0" name="_xlnm.Print_Area" vbProcedure="false">'07.02'!$A$1:$K$749</definedName>
    <definedName function="false" hidden="false" localSheetId="0" name="_xlnm.Print_Titles" vbProcedure="false">'07.02'!$13:$13</definedName>
    <definedName function="false" hidden="false" localSheetId="1" name="_xlnm.Print_Titles" vbProcedure="false">'17.12'!$12:$12</definedName>
    <definedName function="false" hidden="false" localSheetId="4" name="_xlnm.Print_Titles" vbProcedure="false">Table1!$10:$10</definedName>
    <definedName function="false" hidden="false" localSheetId="3" name="_xlnm.Print_Titles" vbProcedure="false">'Table1 (2)'!$10:$10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<sst xmlns="http://schemas.openxmlformats.org/spreadsheetml/2006/main" count="7646" uniqueCount="623">
  <si>
    <t xml:space="preserve">Приложение № 4
к постановлению администрации 
города Магнитогорска
от 07.02.2025 № 1153-П
</t>
  </si>
  <si>
    <t xml:space="preserve">Приложение № 4
к муниципальной программе
«Развитие образования в городе Магнитогорске»
на 2025-2030 годы
</t>
  </si>
  <si>
    <t xml:space="preserve">РЕСУРСНОЕ ОБЕСПЕЧЕНИЕ РЕАЛИЗАЦИИ МУНИЦИПАЛЬНОЙ ПРОГРАММЫ ЗА СЧЕТ ВСЕХ ИСТОЧНИКОВ ФИНАНСИРОВАНИЯ</t>
  </si>
  <si>
    <t xml:space="preserve">уо</t>
  </si>
  <si>
    <t xml:space="preserve">ум</t>
  </si>
  <si>
    <t xml:space="preserve">ук</t>
  </si>
  <si>
    <t xml:space="preserve">итого</t>
  </si>
  <si>
    <t xml:space="preserve">N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</si>
  <si>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</si>
  <si>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исполнители</t>
  </si>
  <si>
    <t xml:space="preserve">Источник финансирования</t>
  </si>
  <si>
    <t xml:space="preserve">2025</t>
  </si>
  <si>
    <t xml:space="preserve">2026</t>
  </si>
  <si>
    <t xml:space="preserve">2027</t>
  </si>
  <si>
    <t xml:space="preserve">Всего</t>
  </si>
  <si>
    <t xml:space="preserve">1</t>
  </si>
  <si>
    <t xml:space="preserve">2</t>
  </si>
  <si>
    <t xml:space="preserve">3</t>
  </si>
  <si>
    <t xml:space="preserve">4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</si>
  <si>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</si>
  <si>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</si>
  <si>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</si>
  <si>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</si>
  <si>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</si>
  <si>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</si>
  <si>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14</t>
  </si>
  <si>
    <t xml:space="preserve">Муниципальная программа «Развитие образования в городе Магнитогорске»</t>
  </si>
  <si>
    <t xml:space="preserve">всего, в том числе:</t>
  </si>
  <si>
    <t xml:space="preserve">всего: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</si>
  <si>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</si>
  <si>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</si>
  <si>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</si>
  <si>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</si>
  <si>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Служба внешних связей и молодежной политики  администрации города Магнитогорска</t>
  </si>
  <si>
    <t xml:space="preserve">Управление культуры администрации города Магнитогорска</t>
  </si>
  <si>
    <t xml:space="preserve">Управление образования администрации города Магнитогорска</t>
  </si>
  <si>
    <t xml:space="preserve">Направление 1 «Дошкольное образование»</t>
  </si>
  <si>
    <t xml:space="preserve">1.1.</t>
  </si>
  <si>
    <t xml:space="preserve">1.1 Региональный проект «Поддержка семьи»</t>
  </si>
  <si>
    <t xml:space="preserve">1.1.1</t>
  </si>
  <si>
    <t xml:space="preserve"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</si>
  <si>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 xml:space="preserve">1.2.</t>
  </si>
  <si>
    <t xml:space="preserve">1.2. Комплекс процессных мероприятий «Организация и предоставление дошкольного образования»</t>
  </si>
  <si>
    <t xml:space="preserve">1.2.1.</t>
  </si>
  <si>
    <t xml:space="preserve">Мероприятие «Расходы на обеспечение деятельности (оказание услуг, выполнение работ) муниципальных учреждений»</t>
  </si>
  <si>
    <t xml:space="preserve">1.2.2.</t>
  </si>
  <si>
    <t xml:space="preserve">Мероприятие «Затраты на уплату налогов, в качестве объекта налогообложения по которым признается имущество»</t>
  </si>
  <si>
    <t xml:space="preserve">1.2.3.</t>
  </si>
  <si>
    <t xml:space="preserve">Мероприятие «Обеспечение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организациях»</t>
  </si>
  <si>
    <t xml:space="preserve">1.2.4.</t>
  </si>
  <si>
    <t xml:space="preserve">Мероприятие «Обеспечение получения дошкольного образования в частных дошкольных образовательных организациях»</t>
  </si>
  <si>
    <t xml:space="preserve">1.2.5.</t>
  </si>
  <si>
    <t xml:space="preserve">Мероприятие «Предоставление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области»</t>
  </si>
  <si>
    <t xml:space="preserve">1.2.6.</t>
  </si>
  <si>
    <t xml:space="preserve">Мероприятие «Привлечение детей из малообеспеченных, неблагополучных семей, а также семей, оказавшихся в трудной жизненной ситуации, в расположенные на территории Челябинской области муниципальные образовательные организации, реализующие программу дошкольного образования, через предоставление компенсации части родительской платы»</t>
  </si>
  <si>
    <t xml:space="preserve">1.2.7.</t>
  </si>
  <si>
    <t xml:space="preserve">Мероприятие «Осуществление мероприятий на обеспечение необходимых условий для функционирования дошкольных образовательных учреждений»</t>
  </si>
  <si>
    <t xml:space="preserve">1.2.8.</t>
  </si>
  <si>
    <t xml:space="preserve">Мероприятие «Оснащение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образования»</t>
  </si>
  <si>
    <t xml:space="preserve">1.2.9.</t>
  </si>
  <si>
    <t xml:space="preserve">Мероприятие «Разработка проектно-сметной документации и получение положительного заключения государственной экспертизы для проведения капитального ремонта зданий и сооружений муниципальных организаций дошкольного образования»</t>
  </si>
  <si>
    <t xml:space="preserve">1.3.</t>
  </si>
  <si>
    <t xml:space="preserve">1.3. Комплекс процессных мероприятий «Поддержка и развитие дошкольных образовательных учреждений»</t>
  </si>
  <si>
    <t xml:space="preserve">1.3.1.</t>
  </si>
  <si>
    <t xml:space="preserve">Мероприятие «Оказание единовременной материальной помощи молодым специалистам муниципальных образовательных учреждений»</t>
  </si>
  <si>
    <t xml:space="preserve">1.3.2.</t>
  </si>
  <si>
    <t xml:space="preserve">Мероприятие «Приобретение учебного и специального (коррекционного) оборудования для обучающихся, воспитанников с ограниченными возможностями здоровья»</t>
  </si>
  <si>
    <t xml:space="preserve">Направление  «Общее образование»</t>
  </si>
  <si>
    <t xml:space="preserve">2.1</t>
  </si>
  <si>
    <t xml:space="preserve">2.1. Региональный проект «Все лучшее детям»</t>
  </si>
  <si>
    <t xml:space="preserve">2.1.1</t>
  </si>
  <si>
    <t xml:space="preserve">Оснащение предметных кабинетов общеобразовательных организаций средствами обучения и воспитания</t>
  </si>
  <si>
    <t xml:space="preserve">2.1.2</t>
  </si>
  <si>
    <t xml:space="preserve">Проведение ремонтных работ по замене оконных блоков в муниципальных общеобразовательных организациях</t>
  </si>
  <si>
    <t xml:space="preserve">2.2.</t>
  </si>
  <si>
    <t xml:space="preserve">2.2. Региональный проект «Педагоги и наставники»</t>
  </si>
  <si>
    <t xml:space="preserve">2.2.1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</si>
  <si>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</si>
  <si>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 xml:space="preserve">2.2.2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</si>
  <si>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вобщеобразовательных организациях</t>
  </si>
  <si>
    <t xml:space="preserve">2.2.3</t>
  </si>
  <si>
    <t xml:space="preserve"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</si>
  <si>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2.3</t>
  </si>
  <si>
    <t xml:space="preserve">2.3. Комплекс процессных мероприятий «Организация и предоставление общего образования»</t>
  </si>
  <si>
    <t xml:space="preserve">2.3.1</t>
  </si>
  <si>
    <t xml:space="preserve">2.3.2</t>
  </si>
  <si>
    <t xml:space="preserve">Мероприятие «Затраты на уплату налогов, в качестве объекта налогообложения по которым признается имущество учреждений»</t>
  </si>
  <si>
    <t xml:space="preserve">2.3.3</t>
  </si>
  <si>
    <t xml:space="preserve">Мероприятие «Обеспечение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здоровья»</t>
  </si>
  <si>
    <t xml:space="preserve">0.00</t>
  </si>
  <si>
    <t xml:space="preserve">2.3.4</t>
  </si>
  <si>
    <t xml:space="preserve">Мероприятие «Обеспечение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обучающихся, нуждающихся в длительном лечении»</t>
  </si>
  <si>
    <t xml:space="preserve">2.3.5</t>
  </si>
  <si>
    <t xml:space="preserve">Мероприятие «Обеспечение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обеспечения дополнительного образования детей в муниципальных общеобразовательных организациях»</t>
  </si>
  <si>
    <t xml:space="preserve">2.3.6</t>
  </si>
  <si>
    <t xml:space="preserve">Мероприятие «Обеспечение получения начального общего, основного общего, среднего общего образования в частных общеобразовательных организациях»</t>
  </si>
  <si>
    <t xml:space="preserve">2.3.7</t>
  </si>
  <si>
    <t xml:space="preserve">Мероприятие «Осуществление мероприятий на обеспечение необходимых условий для функционирования общеобразовательных учреждений»</t>
  </si>
  <si>
    <t xml:space="preserve">2.3.8</t>
  </si>
  <si>
    <t xml:space="preserve">Мероприятие «Обеспечение питанием детей из малообеспеченных семей и детей с нарушениями здоровья, обучающихся в муниципальных общеобразовательных организациях»</t>
  </si>
  <si>
    <t xml:space="preserve">2.3.9</t>
  </si>
  <si>
    <t xml:space="preserve">Мероприятие «Компенсация бесплатного питания родителям (законным представителям) детей с ограниченными возможностями здоровья, обучающихся в муниципальных общеобразовательных учреждениях»</t>
  </si>
  <si>
    <t xml:space="preserve">2.3.10</t>
  </si>
  <si>
    <t xml:space="preserve">Мероприятие «Организация бесплатного горячего питания обучающихся, получающих начальное общее образование в муниципальных образовательных организациях»</t>
  </si>
  <si>
    <t xml:space="preserve">2.3.11</t>
  </si>
  <si>
    <t xml:space="preserve">Мероприятие «Обеспечение молоком (молочной продукцией) обучающихся муниципальных общеобразовательных организаций по программам начального общего образования»</t>
  </si>
  <si>
    <t xml:space="preserve">2.3.12</t>
  </si>
  <si>
    <t xml:space="preserve">Мероприятие «Привлечение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платы»</t>
  </si>
  <si>
    <t xml:space="preserve">2.3.13</t>
  </si>
  <si>
    <t xml:space="preserve">Мероприятие «Обеспечение квалифицированной охраной объектов образовательных организаций 1.2 категорий»</t>
  </si>
  <si>
    <t xml:space="preserve">2.3.14</t>
  </si>
  <si>
    <t xml:space="preserve">Мероприятие «Обеспечение светоотражающими элементами учащихся образовательных учреждений»</t>
  </si>
  <si>
    <t xml:space="preserve">2.3.15</t>
  </si>
  <si>
    <t xml:space="preserve">Мероприятие «Обеспечение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обеспечения дополнительного образования детей в муниципальных общеобразовательных организациях для обучающихся с ограниченными возможностями здоровья (Социальное обеспечение и иные выплаты населению)»</t>
  </si>
  <si>
    <t xml:space="preserve">2.3.16</t>
  </si>
  <si>
    <t xml:space="preserve">Мероприятие «Предоставление бесплатного питания обучающимся с ограниченными возможностями здоровья муниципальных общеобразовательных учреждений»</t>
  </si>
  <si>
    <t xml:space="preserve">2.3.17</t>
  </si>
  <si>
    <t xml:space="preserve">Мероприятие «Компенсация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самообразования»</t>
  </si>
  <si>
    <t xml:space="preserve">2.3.18</t>
  </si>
  <si>
    <t xml:space="preserve">Мероприятие «Компенсация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самообразования»</t>
  </si>
  <si>
    <t xml:space="preserve">2.3.19</t>
  </si>
  <si>
    <t xml:space="preserve">Мероприятие «Обеспечение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Украины»</t>
  </si>
  <si>
    <t xml:space="preserve">2.3.20</t>
  </si>
  <si>
    <t xml:space="preserve">Мероприятие «Благоустройство территорий, прилегающих к зданиям муниципальных общеобразовательных организаций»</t>
  </si>
  <si>
    <t xml:space="preserve">Мероприятие «Обеспечение требований к антитеррористической защищенности объектов и территорий, прилегающих к зданиям муниципальных общеобразовательных организаций»</t>
  </si>
  <si>
    <t xml:space="preserve">2.3.22</t>
  </si>
  <si>
    <t xml:space="preserve">Мероприятие «Модернизация школьных систем образования»</t>
  </si>
  <si>
    <t xml:space="preserve">2.3.23</t>
  </si>
  <si>
    <t xml:space="preserve">Мероприятие «Обновление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организациях»</t>
  </si>
  <si>
    <t xml:space="preserve">2.3.24</t>
  </si>
  <si>
    <t xml:space="preserve">Мероприятие «Обновление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организациях, в том числе на обновление материально-технической базы в общеобразовательных организациях для занятий детей по плаванию»</t>
  </si>
  <si>
    <t xml:space="preserve">2.3.25</t>
  </si>
  <si>
    <t xml:space="preserve">Мероприятие «Обновление материально-технической базы в общеобразовательных организациях, численность обучающихся в которых превышает 1000 человек (независимо от места расположения таких организаций), для занятий детей физической культурой и спортом с обязательным созданием условий для детей с ограниченными возможностями здоровья и детей-инвалидов»</t>
  </si>
  <si>
    <t xml:space="preserve">2.3.21</t>
  </si>
  <si>
    <t xml:space="preserve">Мероприятие «Оборудование пунктов проведения экзаменов государственной итоговой аттестации по образовательным программам среднего общего образования
объединениями
муниципальных
общеобразовательных
организаций»
</t>
  </si>
  <si>
    <t xml:space="preserve">Мероприятие «Обеспечение бесплатным горячим питанием один раз в день обучающихся в муниципальных образовательных организациях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 "О статусе и дополнительных мерах социальной поддержки многодетной семьи в Челябинской области",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области»</t>
  </si>
  <si>
    <t xml:space="preserve">Мероприятие «Создание научных детских площадок»
</t>
  </si>
  <si>
    <t xml:space="preserve">2.4</t>
  </si>
  <si>
    <t xml:space="preserve">2.4. Комплекс процессных мероприятий «Поддержка и развитие общеобразовательных учреждений»</t>
  </si>
  <si>
    <t xml:space="preserve">2.4.1</t>
  </si>
  <si>
    <t xml:space="preserve">Мероприятие «Внедрение всероссийского физкультурно-спортивного комплекса «ГТО» в общеобразовательных учреждениях»</t>
  </si>
  <si>
    <t xml:space="preserve">2.4.2</t>
  </si>
  <si>
    <t xml:space="preserve">2.4.3</t>
  </si>
  <si>
    <t xml:space="preserve">Мероприятие «Приобретение компьютерного оборудования, комплектующих и программного обеспечения в целях информатизации системы образования, расходных материалов, канцелярских товаров»</t>
  </si>
  <si>
    <t xml:space="preserve">2.4.4</t>
  </si>
  <si>
    <t xml:space="preserve">Мероприятие «Материально-техническое обеспечение учебных кабинетов, предметных лабораторий. Внедрение целевой модели цифровой образовательной среды в общеобразовательных организациях. Развитие материально-технической базы образовательных организаций, реализующих образовательные программы начального общего, основного общего, среднего общего образования, на базе которых созданы предметные лаборатории для работы с одаренными детьми»</t>
  </si>
  <si>
    <t xml:space="preserve">2.4.5</t>
  </si>
  <si>
    <t xml:space="preserve">Мероприятие «Подготовка и проведение областного конкурса «Педагог года в дошкольном образовании»»</t>
  </si>
  <si>
    <t xml:space="preserve">Направление 3 «Дополнительное образование»</t>
  </si>
  <si>
    <t xml:space="preserve">3.1</t>
  </si>
  <si>
    <t xml:space="preserve">3.1. Комплекс процессных мероприятий «Организация и предоставление дополнительного образования в сфере образования»</t>
  </si>
  <si>
    <t xml:space="preserve">3.1.1</t>
  </si>
  <si>
    <t xml:space="preserve">3.1.2</t>
  </si>
  <si>
    <t xml:space="preserve">3.1.3</t>
  </si>
  <si>
    <t xml:space="preserve">Мероприятие «Осуществление мероприятий на обеспечение необходимых условий для функционирования учреждений дополнительного образования детей»</t>
  </si>
  <si>
    <t xml:space="preserve">3.1.4</t>
  </si>
  <si>
    <t xml:space="preserve">Мероприятие «Обеспечение квалифицированной охраной объектов образовательных организаций 1, 2 категорий»</t>
  </si>
  <si>
    <t xml:space="preserve">3.1.5</t>
  </si>
  <si>
    <t xml:space="preserve">Мероприятие «Предоставление субсидий на иные цели муниципальным бюджетным (автономным) учреждениям – организациям дополнительного образования на проведение капитального ремонта зданий и сооружений муниципальных организаций дополнительного образования»</t>
  </si>
  <si>
    <t xml:space="preserve">Мероприятие «Организация дополнительного образования в целях обеспечения функционирования модели персонифицированного финансирования дополнительного образования детей»</t>
  </si>
  <si>
    <t xml:space="preserve">3.1.6</t>
  </si>
  <si>
    <t xml:space="preserve">Мероприятие «Субсидии юридическим лицам, индивидуальным предпринимателям - производителям товаров, работ, услуг на финансовое обеспечение (возмещение) затрат, связанных с оказанием муниципальных услуг в социальной сфере, в соответствии с социальным заказом в целях обеспечения функционирования модели персонифицированного финансирования дополнительного образования детей»</t>
  </si>
  <si>
    <t xml:space="preserve">3.1.8</t>
  </si>
  <si>
    <t xml:space="preserve">3.1.9</t>
  </si>
  <si>
    <t xml:space="preserve">Мероприятие «Обеспечение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в целях обеспечения функционирования модели персонифицированного финансирования дополнительного образования детей»</t>
  </si>
  <si>
    <t xml:space="preserve">3.2.</t>
  </si>
  <si>
    <t xml:space="preserve">Комплекс процессных мероприятий 3.2. «Организация и предоставление дополнительного образования в сфере культуры»</t>
  </si>
  <si>
    <t xml:space="preserve">3.2.1</t>
  </si>
  <si>
    <t xml:space="preserve">Мероприятие «Выполнены показатели муниципального задания Детскими школами искусств»</t>
  </si>
  <si>
    <t xml:space="preserve">3.3.</t>
  </si>
  <si>
    <t xml:space="preserve">3.3. Комплекс процессных мероприятий «Поддержка и развитие учреждений дополнительного образования в сфере образования»</t>
  </si>
  <si>
    <t xml:space="preserve">3.3.1</t>
  </si>
  <si>
    <t xml:space="preserve">3.3.2</t>
  </si>
  <si>
    <t xml:space="preserve">Мероприятие «Проведение конкурса обучающихся образовательных учреждений «Ученик года»»</t>
  </si>
  <si>
    <t xml:space="preserve">3.3.3</t>
  </si>
  <si>
    <t xml:space="preserve">Мероприятие «Проведение мероприятий по обучению детей плаванию»</t>
  </si>
  <si>
    <t xml:space="preserve">3.3.4</t>
  </si>
  <si>
    <t xml:space="preserve">Мероприятие «Участие детей и их наставников в предметных олимпиадах, творческих конкурсах, спортивных соревнованиях и другие мероприятия»</t>
  </si>
  <si>
    <t xml:space="preserve">3.3.5</t>
  </si>
  <si>
    <t xml:space="preserve">Мероприятие «Обновление материально-технической базы учреждений дополнительного образования в сфере образование»</t>
  </si>
  <si>
    <t xml:space="preserve">3.3.6</t>
  </si>
  <si>
    <t xml:space="preserve">3.4</t>
  </si>
  <si>
    <t xml:space="preserve">Комплекс процессных мероприятий 3.4. «Поддержка и развитие учреждений дополнительного образования в сфере культуры»</t>
  </si>
  <si>
    <t xml:space="preserve">3.5.1</t>
  </si>
  <si>
    <t xml:space="preserve">Мероприятие «Единовременное поощрение главы города Магнитогорска одаренных детей в возрасте от 7 до 18 лет, обучающихся в муниципальных образовательных учреждениях, негосударственных образовательных учреждениях, за высокие результаты в учебной, научно-исследовательской и творческой деятельности, высокие спортивные достижения»</t>
  </si>
  <si>
    <t xml:space="preserve">3.5.2</t>
  </si>
  <si>
    <t xml:space="preserve">Мероприятие «Единовременное поощрение главы города Магнитогорска  педагогов-наставников, имеющих высокие результаты и достижения обучающихся и воспитанников муниципальных образовательных учреждений, негосударственных образовательных учреждений»</t>
  </si>
  <si>
    <t xml:space="preserve">3.5.3</t>
  </si>
  <si>
    <t xml:space="preserve">Мероприятие «Проведение фестивалей, конкурсов, фестивалей-конкурсов»</t>
  </si>
  <si>
    <t xml:space="preserve">Направление 4 «Отдых и оздоровление детей»</t>
  </si>
  <si>
    <t xml:space="preserve">4.1</t>
  </si>
  <si>
    <t xml:space="preserve">4.1. Региональный проект «Семейные ценности и инфраструктура культуры»</t>
  </si>
  <si>
    <t xml:space="preserve">5 768.00</t>
  </si>
  <si>
    <t xml:space="preserve">4.1.1</t>
  </si>
  <si>
    <t xml:space="preserve">Мероприятие «Организация и проведение военно-исторических лагерей "Страна Героев"»</t>
  </si>
  <si>
    <t xml:space="preserve">4.2</t>
  </si>
  <si>
    <t xml:space="preserve">4.2. Комплекс процессных мероприятий «Отдых и оздоровление детей»</t>
  </si>
  <si>
    <t xml:space="preserve">4.2.1</t>
  </si>
  <si>
    <t xml:space="preserve">4.2.2</t>
  </si>
  <si>
    <t xml:space="preserve">Мероприятие «Осуществление мероприятий на обеспечение необходимых условий для функционирования муниципальных образовательных учреждений»</t>
  </si>
  <si>
    <t xml:space="preserve">4.2.3</t>
  </si>
  <si>
    <t xml:space="preserve">Мероприятие «расходы на предоставление субсидий юридическим лицам на возмещения затрат на организацию отдыха детей в загородных оздоровительных лагерях (оздоровительных центрах)»</t>
  </si>
  <si>
    <t xml:space="preserve">4.2.4</t>
  </si>
  <si>
    <t xml:space="preserve">Мероприятие «Организация отдыха детей в каникулярное время»</t>
  </si>
  <si>
    <t xml:space="preserve">4.2.5</t>
  </si>
  <si>
    <t xml:space="preserve">Мероприятие «Проведение капитального ремонта зданий и сооружений муниципальных организаций отдыха и оздоровления детей»</t>
  </si>
  <si>
    <t xml:space="preserve">5</t>
  </si>
  <si>
    <t xml:space="preserve">Направление 5 «Реализация молодёжной политики»</t>
  </si>
  <si>
    <t xml:space="preserve">5.1</t>
  </si>
  <si>
    <t xml:space="preserve">5.1. Региональный проект «Мы вместе (Воспитание гармонично развитой личности)»</t>
  </si>
  <si>
    <t xml:space="preserve">5.1.1</t>
  </si>
  <si>
    <t xml:space="preserve">Мероприятие «Подготовка и проведение мероприятий патриотической направленности»</t>
  </si>
  <si>
    <t xml:space="preserve">5.1.2</t>
  </si>
  <si>
    <t xml:space="preserve">Мероприятие «Поддержка социальных и общественных инициатив молодых людей»</t>
  </si>
  <si>
    <t xml:space="preserve">5.1.3</t>
  </si>
  <si>
    <t xml:space="preserve">Мероприятие «Поддержка талантливых детей и молодежи в сфере образования, интеллектуальной и творческой деятельности»</t>
  </si>
  <si>
    <t xml:space="preserve">5.2</t>
  </si>
  <si>
    <t xml:space="preserve">5.2. Комплекс процессных мероприятий «Молодежь Магнитки»</t>
  </si>
  <si>
    <t xml:space="preserve">5.2.1</t>
  </si>
  <si>
    <t xml:space="preserve">Мероприятие «Создание условий для самоопределения подрастающего поколения в выборе профессии, предоставление возможностей временного трудоустройства детей и молодежи»</t>
  </si>
  <si>
    <t xml:space="preserve">5.2.2</t>
  </si>
  <si>
    <t xml:space="preserve">Мероприятие «Проведение мероприятий, направленных на вовлечение молодежи в социальное проектирование»</t>
  </si>
  <si>
    <t xml:space="preserve">5.2.3</t>
  </si>
  <si>
    <t xml:space="preserve">Мероприятие «Проведение мероприятий, направленных на организацию и проведение молодежных образовательных форумов»</t>
  </si>
  <si>
    <t xml:space="preserve">5.2.3.</t>
  </si>
  <si>
    <t xml:space="preserve">Мероприятие «Проведение мероприятий, направленных на вовлечение молодежи в добровольческую (волонтерскую) деятельность»</t>
  </si>
  <si>
    <t xml:space="preserve">5.2.5</t>
  </si>
  <si>
    <t xml:space="preserve">Мероприятие «Проведение муниципального отбора кандидатов на соискание ежегодной премии Губернатора Челябинской области в сфере молодежной политики»</t>
  </si>
  <si>
    <t xml:space="preserve">5.2.4.</t>
  </si>
  <si>
    <t xml:space="preserve">Мероприятие «Проведение мероприятий, направленных на развитие интеллектуального и творческого потенциала в интересах общественного развития, поддержки талантливых детей и молодежи в сфере образования, интеллектуальной и творческой деятельности»</t>
  </si>
  <si>
    <t xml:space="preserve">5.2.5.</t>
  </si>
  <si>
    <t xml:space="preserve">Мероприятие «Обеспечение участия представителей молодежи, коллективов, групп, команд, отрядов города в областных, межрегиональных,  всероссийских, федеральных, международных мероприятиях, в том числе обеспечение участия молодых предпринимателей муниципального образования в областных выставочных, образовательных площадках и иных мероприятиях»</t>
  </si>
  <si>
    <t xml:space="preserve">5.2.8</t>
  </si>
  <si>
    <t xml:space="preserve">Мероприятие «Проведение мероприятий, направленных на поддержку работающей молодежи»</t>
  </si>
  <si>
    <t xml:space="preserve">5.2.9</t>
  </si>
  <si>
    <t xml:space="preserve">Мероприятие «Проведение мероприятий, направленных на укрепление института молодой семьи, популяризацию семейных ценностей в молодежной среде»</t>
  </si>
  <si>
    <t xml:space="preserve">5.2.6.</t>
  </si>
  <si>
    <t xml:space="preserve">Мероприятие «Проведение мероприятий, направленных на самореализацию молодежи и их вовлечение в социально-экономическую, политическую и культурную жизнь общества»</t>
  </si>
  <si>
    <t xml:space="preserve">5.2.7.</t>
  </si>
  <si>
    <t xml:space="preserve">Мероприятие «Осуществление мероприятий по работе с детьми и молодежью по гражданско-патриотическому воспитанию при организации летних полевых и военно-спортивных походов (сплавов)»</t>
  </si>
  <si>
    <t xml:space="preserve">5.2.12</t>
  </si>
  <si>
    <t xml:space="preserve">Мероприятие «Муниципальный этап акции «Вахта памяти»»</t>
  </si>
  <si>
    <t xml:space="preserve">5.2.13</t>
  </si>
  <si>
    <t xml:space="preserve">Мероприятие «Проведение мероприятий, направленных на гражданско-патриотическое воспитание»</t>
  </si>
  <si>
    <t xml:space="preserve">5.2.8.</t>
  </si>
  <si>
    <t xml:space="preserve">Мероприятие «Проведение мероприятий, посвященных памятным датам России»</t>
  </si>
  <si>
    <t xml:space="preserve">5.2.15</t>
  </si>
  <si>
    <t xml:space="preserve">Мероприятие «Проведение мероприятий по профилактике и противодействию экстремизму и терроризму»</t>
  </si>
  <si>
    <t xml:space="preserve">5.2.9.</t>
  </si>
  <si>
    <t xml:space="preserve">Мероприятие «Проведение мероприятий, направленных на развитие и поддержку современных молодежных творческих и спортивных направлений»</t>
  </si>
  <si>
    <t xml:space="preserve">Направление 6 «Сопровождение деятельности образовательных учреждений»</t>
  </si>
  <si>
    <t xml:space="preserve">6.1</t>
  </si>
  <si>
    <t xml:space="preserve">6.1. Комплекс процессных мероприятий «Сопровождение деятельности образовательных учреждений»</t>
  </si>
  <si>
    <t xml:space="preserve">6.1.1</t>
  </si>
  <si>
    <t xml:space="preserve">Мероприятие «Осуществление мероприятий на обеспечение необходимых условий для функционирования муниципальных учреждений»</t>
  </si>
  <si>
    <t xml:space="preserve">6.1.2</t>
  </si>
  <si>
    <t xml:space="preserve">6.1.3</t>
  </si>
  <si>
    <t xml:space="preserve">6.1.4</t>
  </si>
  <si>
    <t xml:space="preserve">Мероприятие «Организация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адаптации»</t>
  </si>
  <si>
    <t xml:space="preserve">6.1.5</t>
  </si>
  <si>
    <t xml:space="preserve">Мероприятие «Осуществление финансово-хозяйственной деятельности в подведомственных учреждениях»</t>
  </si>
  <si>
    <t xml:space="preserve">6.2</t>
  </si>
  <si>
    <t xml:space="preserve">6.2. Комплекс процессных мероприятий «Развитие образовательной среды»</t>
  </si>
  <si>
    <t xml:space="preserve">6.2.1</t>
  </si>
  <si>
    <t xml:space="preserve">Мероприятие «Единовременное поощрение главой города Магнитогорска одаренных детей в возрасте от 7 до 18 лет, обучающихся в муниципальных образовательных учреждениях, негосударственных образовательных учреждениях, за высокие результаты в учебной, научно-исследовательской и творческой деятельности, высокие спортивные достижения»</t>
  </si>
  <si>
    <t xml:space="preserve">385.25</t>
  </si>
  <si>
    <t xml:space="preserve">6.2.2</t>
  </si>
  <si>
    <t xml:space="preserve">Мероприятие «Единовременное поощрение главой города Магнитогорска педагогов-наставников, имеющих высокие результаты и достижения обучающихся и воспитанников муниципальных образовательных учреждений, негосударственных образовательных учреждений»</t>
  </si>
  <si>
    <t xml:space="preserve">6.2.3</t>
  </si>
  <si>
    <t xml:space="preserve">Мероприятие «Оплата Интернет-трафика образовательным учреждениям, подключение к ресурсам сети Интернет»</t>
  </si>
  <si>
    <t xml:space="preserve">6.2.4</t>
  </si>
  <si>
    <t xml:space="preserve">Мероприятие «Приобретение компьютерного оборудования, оборудования для образовательной робототехники, расходных материалов и их ремонт, программного обеспечения, канцелярских товаров для методического обеспечения образовательной деятельности муниципальных образовательных учреждений»</t>
  </si>
  <si>
    <t xml:space="preserve">6.2.5</t>
  </si>
  <si>
    <t xml:space="preserve">Мероприятие «Проведение городских профессиональных конкурсов. участие победителей городских профессиональных конкурсов и сопровождающих их специалистов в областных и всероссийских профессиональных конкурсах»</t>
  </si>
  <si>
    <t xml:space="preserve">6.2.6</t>
  </si>
  <si>
    <t xml:space="preserve">6.2.7</t>
  </si>
  <si>
    <t xml:space="preserve">6.3</t>
  </si>
  <si>
    <t xml:space="preserve">6.3. Комплекс процессных мероприятий «Обеспечение функционирования Управления образования администрации города Магнитогорска»</t>
  </si>
  <si>
    <t xml:space="preserve">6.3.1</t>
  </si>
  <si>
    <t xml:space="preserve">Мероприятие «Финансовое обеспечение выполнения функций муниципальными органами»</t>
  </si>
  <si>
    <t xml:space="preserve">Приложение 9
к Порядку разработки, 
реализации и оценки эффективности
муниципальных программ</t>
  </si>
  <si>
    <t xml:space="preserve">бюджет города</t>
  </si>
  <si>
    <t xml:space="preserve">Направление 1. «Дошкольное образование»</t>
  </si>
  <si>
    <t xml:space="preserve">1.1</t>
  </si>
  <si>
    <t xml:space="preserve">Комплекс процессных мероприятий 1.1. «Организация и предоставление дошкольного образования»</t>
  </si>
  <si>
    <t xml:space="preserve">1.1.2</t>
  </si>
  <si>
    <t xml:space="preserve">1.1.3</t>
  </si>
  <si>
    <t xml:space="preserve">1.1.4</t>
  </si>
  <si>
    <t xml:space="preserve">1.1.5</t>
  </si>
  <si>
    <t xml:space="preserve">1.1.6</t>
  </si>
  <si>
    <t xml:space="preserve">1.1.7</t>
  </si>
  <si>
    <t xml:space="preserve">Мероприятие «Проведение капитального ремонта зданий и сооружений муниципальных организаций дошкольного образования»</t>
  </si>
  <si>
    <t xml:space="preserve">1.1.8</t>
  </si>
  <si>
    <t xml:space="preserve">Мероприятие «Создание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развития»</t>
  </si>
  <si>
    <t xml:space="preserve">1.1.9</t>
  </si>
  <si>
    <t xml:space="preserve">1.1.10</t>
  </si>
  <si>
    <t xml:space="preserve">1.1.11</t>
  </si>
  <si>
    <t xml:space="preserve">1.1.12</t>
  </si>
  <si>
    <t xml:space="preserve">Мероприятие «Приобретение наглядных материалов (комплекс «Зубная фея»)»</t>
  </si>
  <si>
    <t xml:space="preserve">1.2</t>
  </si>
  <si>
    <t xml:space="preserve">Комплекс процессных мероприятий 1.2. «Поддержка и развитие дошкольных образовательных учреждений»</t>
  </si>
  <si>
    <t xml:space="preserve">1.2.1</t>
  </si>
  <si>
    <t xml:space="preserve">1.2.2</t>
  </si>
  <si>
    <t xml:space="preserve">369.80</t>
  </si>
  <si>
    <t xml:space="preserve">Направление 2. «Общее образование»</t>
  </si>
  <si>
    <t xml:space="preserve">Региональный проект 2.1. «Современная школа»</t>
  </si>
  <si>
    <t xml:space="preserve">Мероприятие «Оборудование пунктов проведения экзаменов государственной итоговой аттестации по образовательным программам среднего общего образования»</t>
  </si>
  <si>
    <t xml:space="preserve">Региональный проект 2.3. «Патриотическое воспитание граждан Российской Федерации»</t>
  </si>
  <si>
    <t xml:space="preserve">Мероприятие «Финансовое обеспечение муниципального задания на оказание муниципальных услуг (выполнение работ) общеобразовательными организациями (обеспечение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организациях)»</t>
  </si>
  <si>
    <t xml:space="preserve">Комплекс процессных мероприятий 2.3. «Организация и предоставление общего образования»</t>
  </si>
  <si>
    <t xml:space="preserve">Мероприятие «Проведение ремонтных работ по замене оконных блоков в муниципальных общеобразовательных организациях»</t>
  </si>
  <si>
    <t xml:space="preserve">2.3.26</t>
  </si>
  <si>
    <t xml:space="preserve">2.3.27</t>
  </si>
  <si>
    <t xml:space="preserve">Мероприятие «Обеспечение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организаций»</t>
  </si>
  <si>
    <t xml:space="preserve">2.3.28</t>
  </si>
  <si>
    <t xml:space="preserve">Мероприятие «Обеспечение выплат
ежемесячного денежного
вознаграждения
советникам директоров
по воспитанию и
взаимодействию с
детскими
общественными
объединениями
муниципальных
общеобразовательных
организаций»
</t>
  </si>
  <si>
    <t xml:space="preserve">2.3.29</t>
  </si>
  <si>
    <t xml:space="preserve">2.3.30</t>
  </si>
  <si>
    <t xml:space="preserve">Комплекс процессных мероприятий 2.4. «Поддержка и развитие общеобразовательных учреждений»</t>
  </si>
  <si>
    <t xml:space="preserve">500.00</t>
  </si>
  <si>
    <t xml:space="preserve">Направление 3. «Дополнительное образование детей»</t>
  </si>
  <si>
    <t xml:space="preserve">Региональный проект 3.1. «Цифровая образовательная среда»</t>
  </si>
  <si>
    <t xml:space="preserve">Мероприятие «Проведение капитального ремонта зданий и сооружений муниципальных организаций, участвующих в региональном проекте «Цифровая образовательная среда» »</t>
  </si>
  <si>
    <t xml:space="preserve">Мероприятие «Создание центров цифрового образования «IT – клуб»»</t>
  </si>
  <si>
    <t xml:space="preserve">3.2</t>
  </si>
  <si>
    <t xml:space="preserve">Комплекс процессных мероприятий 3.2. «Организация и предоставление дополнительного образования в сфере образования»</t>
  </si>
  <si>
    <t xml:space="preserve">3.2.2</t>
  </si>
  <si>
    <t xml:space="preserve">3.2.3</t>
  </si>
  <si>
    <t xml:space="preserve">3.2.4</t>
  </si>
  <si>
    <t xml:space="preserve">3.2.5</t>
  </si>
  <si>
    <t xml:space="preserve">3.2.6</t>
  </si>
  <si>
    <t xml:space="preserve">3.2.7</t>
  </si>
  <si>
    <t xml:space="preserve">3.2.8</t>
  </si>
  <si>
    <t xml:space="preserve">3.2.9</t>
  </si>
  <si>
    <t xml:space="preserve">Комплекс процессных мероприятий 3.3. «Организация и предоставление дополнительного образования в сфере культуры»</t>
  </si>
  <si>
    <t xml:space="preserve">Комплекс процессных мероприятий 3.4. «Поддержка и развитие учреждений дополнительного образования в сфере образования»</t>
  </si>
  <si>
    <t xml:space="preserve">3.4.1</t>
  </si>
  <si>
    <t xml:space="preserve">3.4.2</t>
  </si>
  <si>
    <t xml:space="preserve">3.4.3</t>
  </si>
  <si>
    <t xml:space="preserve">444.53</t>
  </si>
  <si>
    <t xml:space="preserve">3.4.4</t>
  </si>
  <si>
    <t xml:space="preserve">Мероприятие «Участие детей и их наставников в предметных олимпиадах, творческих конкурсах, спортивных соревнованиях и других мероприятиях»</t>
  </si>
  <si>
    <t xml:space="preserve">3.4.5</t>
  </si>
  <si>
    <t xml:space="preserve">3.4.6</t>
  </si>
  <si>
    <t xml:space="preserve">3.5</t>
  </si>
  <si>
    <t xml:space="preserve">Комплекс процессных мероприятий 3.5. «Поддержка и развитие учреждений дополнительного образования в сфере культуры»</t>
  </si>
  <si>
    <t xml:space="preserve">Направление 4. «Отдых и оздоровление детей»</t>
  </si>
  <si>
    <t xml:space="preserve">Региональный проект 4.1. «Создание условий для реализации творческого потенциала нации ("Творческие люди")»</t>
  </si>
  <si>
    <t xml:space="preserve">Комплекс процессных мероприятий 4.2. «Отдых и оздоровление детей»</t>
  </si>
  <si>
    <t xml:space="preserve">713.43</t>
  </si>
  <si>
    <t xml:space="preserve">Направление 5. «Реализация молодежной политики»</t>
  </si>
  <si>
    <t xml:space="preserve">Региональный проект 5.1. « Социальная активность»</t>
  </si>
  <si>
    <t xml:space="preserve">10.00</t>
  </si>
  <si>
    <t xml:space="preserve">Комплекс процессных мероприятий 5.2. «Молодежь Магнитки»</t>
  </si>
  <si>
    <t xml:space="preserve">5.2.4</t>
  </si>
  <si>
    <t xml:space="preserve">5.2.6</t>
  </si>
  <si>
    <t xml:space="preserve">5.2.7</t>
  </si>
  <si>
    <t xml:space="preserve">5.2.10</t>
  </si>
  <si>
    <t xml:space="preserve">5.2.11</t>
  </si>
  <si>
    <t xml:space="preserve">5.2.14</t>
  </si>
  <si>
    <t xml:space="preserve">5.2.16</t>
  </si>
  <si>
    <t xml:space="preserve">Направление 6. «Сопровождение деятельности образовательных учреждений»</t>
  </si>
  <si>
    <t xml:space="preserve">Комплекс процессных мероприятий 6.1. «Сопровождение деятельности образовательных учреждений»</t>
  </si>
  <si>
    <t xml:space="preserve">1 233.75</t>
  </si>
  <si>
    <t xml:space="preserve">Комплекс процессных мероприятий 6.2. «Развитие образовательной среды»</t>
  </si>
  <si>
    <t xml:space="preserve">Комплекс процессных мероприятий 6.3. «Обеспечение функционирования Управления образования администрации города Магнитогорска»</t>
  </si>
  <si>
    <t xml:space="preserve">разбивка </t>
  </si>
  <si>
    <t xml:space="preserve">РО</t>
  </si>
  <si>
    <t xml:space="preserve">обл</t>
  </si>
  <si>
    <t xml:space="preserve">мест</t>
  </si>
  <si>
    <t xml:space="preserve">Б</t>
  </si>
  <si>
    <t xml:space="preserve">да</t>
  </si>
  <si>
    <t xml:space="preserve">728.50</t>
  </si>
  <si>
    <t xml:space="preserve">582.30</t>
  </si>
  <si>
    <t xml:space="preserve">532.34</t>
  </si>
  <si>
    <t xml:space="preserve">16 957.70</t>
  </si>
  <si>
    <t xml:space="preserve">16 014.50</t>
  </si>
  <si>
    <t xml:space="preserve">706.60</t>
  </si>
  <si>
    <t xml:space="preserve">5 338.10</t>
  </si>
  <si>
    <t xml:space="preserve">1 064.67</t>
  </si>
  <si>
    <t xml:space="preserve">6 443.76</t>
  </si>
  <si>
    <t xml:space="preserve">3 188.16</t>
  </si>
  <si>
    <t xml:space="preserve">Мероприятие «Обеспечена эффективная организация и проведение фестивалей, конкурсов, фестивалей-конкурсов»</t>
  </si>
  <si>
    <t xml:space="preserve">90.89</t>
  </si>
  <si>
    <t xml:space="preserve">93.37</t>
  </si>
  <si>
    <t xml:space="preserve">1 844.63</t>
  </si>
  <si>
    <t xml:space="preserve">1 678.29</t>
  </si>
  <si>
    <t xml:space="preserve">74.75</t>
  </si>
  <si>
    <t xml:space="preserve">Управление социальной защиты населения администрации города Магнитогорска</t>
  </si>
  <si>
    <t xml:space="preserve">Комплекс процессных мероприятий 4.2. «Отдых и оздоровление детей в загородных лагерях»</t>
  </si>
  <si>
    <t xml:space="preserve">Мероприятие «Приобретение оборудования и предметов длительного пользования»</t>
  </si>
  <si>
    <t xml:space="preserve">Мероприятие «Организация отдыха детей и молодежи»</t>
  </si>
  <si>
    <t xml:space="preserve">12 730.38</t>
  </si>
  <si>
    <t xml:space="preserve">24 921.09</t>
  </si>
  <si>
    <t xml:space="preserve">Мероприятие «Предоставление мест для краткосрочного проживания в целях организации условий для массового отдыха населения»</t>
  </si>
  <si>
    <t xml:space="preserve">Мероприятие «Предоставление субсидий на иные цели муниципальным бюджетным (автономным) учреждениям – организациям отдыха и оздоровления детей на проведение капитального ремонта зданий и сооружений муниципальных организаций отдыха и оздоровления детей»</t>
  </si>
  <si>
    <t xml:space="preserve">Мероприятие «Организация отдыха детей иных территорий Челябинской области в каникулярное время»</t>
  </si>
  <si>
    <t xml:space="preserve">4.3</t>
  </si>
  <si>
    <t xml:space="preserve">Комплекс процессных мероприятий 4.3. «Отдых и оздоровление детей в»</t>
  </si>
  <si>
    <t xml:space="preserve">4.3.1</t>
  </si>
  <si>
    <t xml:space="preserve">Мероприятие «Организация отдыха детей и молодёжи»</t>
  </si>
  <si>
    <t xml:space="preserve">3 050.44</t>
  </si>
  <si>
    <t xml:space="preserve">30 048.86</t>
  </si>
  <si>
    <t xml:space="preserve">4.3.2</t>
  </si>
  <si>
    <t xml:space="preserve">Мероприятие «Обеспечение деятельности (оказания услуг, выполнение работ) муниципальных учреждений в каникулярное время»</t>
  </si>
  <si>
    <t xml:space="preserve">5 663.45</t>
  </si>
  <si>
    <t xml:space="preserve">4.3.3</t>
  </si>
  <si>
    <t xml:space="preserve">4.3.4</t>
  </si>
  <si>
    <t xml:space="preserve">4 133.00</t>
  </si>
  <si>
    <t xml:space="preserve">4 480.00</t>
  </si>
  <si>
    <t xml:space="preserve">4.3.5</t>
  </si>
  <si>
    <t xml:space="preserve">Мероприятие «Предоставление субсидий из бюджета города Магнитогорска в целях возмещения затрат на организацию отдыха детей в загородных оздоровительных лагерях (оздоровительных центрах) во внеканикулярное время»</t>
  </si>
  <si>
    <t xml:space="preserve">11 036.00</t>
  </si>
  <si>
    <t xml:space="preserve">4.3.6</t>
  </si>
  <si>
    <t xml:space="preserve">Мероприятие «Предоставление субсидий из бюджета города Магнитогорска в целях возмещения затрат на организацию отдыха детей в загородных оздоровительных лагерях (оздоровительных центрах) в каникулярное время»</t>
  </si>
  <si>
    <t xml:space="preserve">6 313.76</t>
  </si>
  <si>
    <t xml:space="preserve">4 772.50</t>
  </si>
  <si>
    <t xml:space="preserve">100.80</t>
  </si>
  <si>
    <t xml:space="preserve">703.20</t>
  </si>
  <si>
    <t xml:space="preserve">2 237.56</t>
  </si>
  <si>
    <t xml:space="preserve">26 805.86</t>
  </si>
  <si>
    <t xml:space="preserve">Расходы (тыс. рублей), годы</t>
  </si>
  <si>
    <t xml:space="preserve">план</t>
  </si>
  <si>
    <t xml:space="preserve">Мероприятие «Реализация основных общеобразовательных программ дошкольного образования»</t>
  </si>
  <si>
    <t xml:space="preserve">2 120 143.80</t>
  </si>
  <si>
    <t xml:space="preserve">124 343.81</t>
  </si>
  <si>
    <t xml:space="preserve">Мероприятие «Присмотр и уход»</t>
  </si>
  <si>
    <t xml:space="preserve">461 574.72</t>
  </si>
  <si>
    <t xml:space="preserve">1 408.70</t>
  </si>
  <si>
    <t xml:space="preserve">95 115.20</t>
  </si>
  <si>
    <t xml:space="preserve">12 334.96</t>
  </si>
  <si>
    <t xml:space="preserve">1 937.17</t>
  </si>
  <si>
    <t xml:space="preserve">178 035.90</t>
  </si>
  <si>
    <t xml:space="preserve">46 106.87</t>
  </si>
  <si>
    <t xml:space="preserve">2.2</t>
  </si>
  <si>
    <t xml:space="preserve">Региональный проект 2.2. «Успех каждого ребенка»</t>
  </si>
  <si>
    <t xml:space="preserve">Мероприятие «Оснащение (обновление материально-технической базы) оборудованием, средствами обучения и воспитания муниципальных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организациях»</t>
  </si>
  <si>
    <t xml:space="preserve">Комплекс процессных мероприятий 2.4. «Организация и предоставление общего образования»</t>
  </si>
  <si>
    <t xml:space="preserve">Мероприятие «Реализация основных общеобразовательных программ начального общего образования»</t>
  </si>
  <si>
    <t xml:space="preserve">968 207.91</t>
  </si>
  <si>
    <t xml:space="preserve">149 975.12</t>
  </si>
  <si>
    <t xml:space="preserve">151 328.34</t>
  </si>
  <si>
    <t xml:space="preserve">Мероприятие «Реализация основных общеобразовательных программ основного общего образования»</t>
  </si>
  <si>
    <t xml:space="preserve">1 524 929.36</t>
  </si>
  <si>
    <t xml:space="preserve">226 722.51</t>
  </si>
  <si>
    <t xml:space="preserve">228 639.65</t>
  </si>
  <si>
    <t xml:space="preserve">Мероприятие «Реализация основных общеобразовательных программ среднего общего образования»</t>
  </si>
  <si>
    <t xml:space="preserve">241 324.33</t>
  </si>
  <si>
    <t xml:space="preserve">35 273.03</t>
  </si>
  <si>
    <t xml:space="preserve">35 595.35</t>
  </si>
  <si>
    <t xml:space="preserve">Мероприятие «Предоставление питания»</t>
  </si>
  <si>
    <t xml:space="preserve">9 744.83</t>
  </si>
  <si>
    <t xml:space="preserve">1 934.06</t>
  </si>
  <si>
    <t xml:space="preserve">Мероприятие «Содержание детей»</t>
  </si>
  <si>
    <t xml:space="preserve">14 364.80</t>
  </si>
  <si>
    <t xml:space="preserve">7 441.36</t>
  </si>
  <si>
    <t xml:space="preserve">3 761.84</t>
  </si>
  <si>
    <t xml:space="preserve">2.4.6</t>
  </si>
  <si>
    <t xml:space="preserve">6 168.87</t>
  </si>
  <si>
    <t xml:space="preserve">1 468.84</t>
  </si>
  <si>
    <t xml:space="preserve">1 480.05</t>
  </si>
  <si>
    <t xml:space="preserve">2.4.7</t>
  </si>
  <si>
    <t xml:space="preserve">1 306.85</t>
  </si>
  <si>
    <t xml:space="preserve">1 321.85</t>
  </si>
  <si>
    <t xml:space="preserve">2.4.8</t>
  </si>
  <si>
    <t xml:space="preserve">Мероприятие «Реализация дополнительных  общеразвивающих программ»</t>
  </si>
  <si>
    <t xml:space="preserve">267.97</t>
  </si>
  <si>
    <t xml:space="preserve">12 984.73</t>
  </si>
  <si>
    <t xml:space="preserve">13 045.35</t>
  </si>
  <si>
    <t xml:space="preserve">2.4.9</t>
  </si>
  <si>
    <t xml:space="preserve">23 744.40</t>
  </si>
  <si>
    <t xml:space="preserve">2.4.10</t>
  </si>
  <si>
    <t xml:space="preserve">273 661.35</t>
  </si>
  <si>
    <t xml:space="preserve">273 796.87</t>
  </si>
  <si>
    <t xml:space="preserve">2.4.11</t>
  </si>
  <si>
    <t xml:space="preserve">40 958.30</t>
  </si>
  <si>
    <t xml:space="preserve">49 130.66</t>
  </si>
  <si>
    <t xml:space="preserve">2.4.12</t>
  </si>
  <si>
    <t xml:space="preserve">4 824.24</t>
  </si>
  <si>
    <t xml:space="preserve">2.4.13</t>
  </si>
  <si>
    <t xml:space="preserve">224 088.40</t>
  </si>
  <si>
    <t xml:space="preserve">212 588.40</t>
  </si>
  <si>
    <t xml:space="preserve">66 935.50</t>
  </si>
  <si>
    <t xml:space="preserve">70 862.80</t>
  </si>
  <si>
    <t xml:space="preserve">236.56</t>
  </si>
  <si>
    <t xml:space="preserve">2.4.14</t>
  </si>
  <si>
    <t xml:space="preserve">31 439.20</t>
  </si>
  <si>
    <t xml:space="preserve">8 731.12</t>
  </si>
  <si>
    <t xml:space="preserve">2.4.15</t>
  </si>
  <si>
    <t xml:space="preserve">33.14</t>
  </si>
  <si>
    <t xml:space="preserve">5.55</t>
  </si>
  <si>
    <t xml:space="preserve">2.4.16</t>
  </si>
  <si>
    <t xml:space="preserve">11 614.80</t>
  </si>
  <si>
    <t xml:space="preserve">3 563.11</t>
  </si>
  <si>
    <t xml:space="preserve">2.4.17</t>
  </si>
  <si>
    <t xml:space="preserve">334.16</t>
  </si>
  <si>
    <t xml:space="preserve">2.4.18</t>
  </si>
  <si>
    <t xml:space="preserve">Мероприятие «Обеспечение государственных гарантий реализации прав на получение общедоступного и бесплатного дошкольного,  начального общего, основного общего, среднего общего образования и обеспечения дополнительного образования детей в муниципальных общеобразовательных организациях для обучающихся с ограниченными возможностями здоровья  (Социальное обеспечение и иные выплаты населению)»</t>
  </si>
  <si>
    <t xml:space="preserve">1 121.31</t>
  </si>
  <si>
    <t xml:space="preserve">2.4.19</t>
  </si>
  <si>
    <t xml:space="preserve">12 726.02</t>
  </si>
  <si>
    <t xml:space="preserve">2.4.20</t>
  </si>
  <si>
    <t xml:space="preserve">61 444.01</t>
  </si>
  <si>
    <t xml:space="preserve">2.4.21</t>
  </si>
  <si>
    <t xml:space="preserve">3 922.40</t>
  </si>
  <si>
    <t xml:space="preserve">128.44</t>
  </si>
  <si>
    <t xml:space="preserve">2.4.22</t>
  </si>
  <si>
    <t xml:space="preserve">3 835.10</t>
  </si>
  <si>
    <t xml:space="preserve">2.4.23</t>
  </si>
  <si>
    <t xml:space="preserve">102 179.10</t>
  </si>
  <si>
    <t xml:space="preserve">2.4.24</t>
  </si>
  <si>
    <t xml:space="preserve">4 005.10</t>
  </si>
  <si>
    <t xml:space="preserve">2.4.25</t>
  </si>
  <si>
    <t xml:space="preserve">2.4.26</t>
  </si>
  <si>
    <t xml:space="preserve">1 650.00</t>
  </si>
  <si>
    <t xml:space="preserve">4 160.00</t>
  </si>
  <si>
    <t xml:space="preserve">533.04</t>
  </si>
  <si>
    <t xml:space="preserve">178.97</t>
  </si>
  <si>
    <t xml:space="preserve">2.4.27</t>
  </si>
  <si>
    <t xml:space="preserve">2.4.28</t>
  </si>
  <si>
    <t xml:space="preserve">2.4.29</t>
  </si>
  <si>
    <t xml:space="preserve">2.4.30</t>
  </si>
  <si>
    <t xml:space="preserve">2.4.31</t>
  </si>
  <si>
    <t xml:space="preserve">195 757.00</t>
  </si>
  <si>
    <t xml:space="preserve">2.4.32</t>
  </si>
  <si>
    <t xml:space="preserve">2.5</t>
  </si>
  <si>
    <t xml:space="preserve">Комплекс процессных мероприятий 2.5. «Поддержка и развитие общеобразовательных учреждений»</t>
  </si>
  <si>
    <t xml:space="preserve">2.5.1</t>
  </si>
  <si>
    <t xml:space="preserve">2.5.2</t>
  </si>
  <si>
    <t xml:space="preserve">2.5.3</t>
  </si>
  <si>
    <t xml:space="preserve">2.5.4</t>
  </si>
  <si>
    <t xml:space="preserve">Региональный проект 3.1. «Успех каждого ребенка»</t>
  </si>
  <si>
    <t xml:space="preserve">Мероприятие «Предоставление субсидий на иные цели муниципальным бюджетным (автономным) учреждениям на создание новых мест в образовательных организациях различных типов для реализации дополнительных общеразвивающих программ всех направленностей, в рамках федерального проекта «Успех каждого ребёнка» национального проекта «Образование»»</t>
  </si>
  <si>
    <t xml:space="preserve">Мероприятие «Обновление материально-технической базы организаций дополнительного образования, реализующих дополнительные образовательные программы технической и естественнонаучной направленностей»</t>
  </si>
  <si>
    <t xml:space="preserve">Региональный проект 3.2. «Цифровая образовательная среда»</t>
  </si>
  <si>
    <t xml:space="preserve">3.3</t>
  </si>
  <si>
    <t xml:space="preserve">Комплекс процессных мероприятий 3.3. «Организация и предоставление дополнительного образования в сфере образования»</t>
  </si>
  <si>
    <t xml:space="preserve">Мероприятие «Реализация дополнительных общеразвивающих программ»</t>
  </si>
  <si>
    <t xml:space="preserve">Мероприятие «Организация мероприятий в сфере образования, науки и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молодежи»</t>
  </si>
  <si>
    <t xml:space="preserve">Мероприятие «Организация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молодежи»</t>
  </si>
  <si>
    <t xml:space="preserve">Мероприятие «Организация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жизни»</t>
  </si>
  <si>
    <t xml:space="preserve">12 403.68</t>
  </si>
  <si>
    <t xml:space="preserve">3.3.7</t>
  </si>
  <si>
    <t xml:space="preserve">1 750.70</t>
  </si>
  <si>
    <t xml:space="preserve">733.46</t>
  </si>
  <si>
    <t xml:space="preserve">3.3.8</t>
  </si>
  <si>
    <t xml:space="preserve">2 445.58</t>
  </si>
  <si>
    <t xml:space="preserve">3.3.9</t>
  </si>
  <si>
    <t xml:space="preserve">3.3.10</t>
  </si>
  <si>
    <t xml:space="preserve">3.3.11</t>
  </si>
  <si>
    <t xml:space="preserve">Мероприятие «Субсидии юридическим лицам, индивидуальным предпринимателям - производителям товаров, работ, услуг на финансовое обеспечение (возмещение) затрат, связанных с оказанием муниципальных услуг в социальной сфере в соответствии с социальным заказом в целях обеспечения функционирования модели персонифицированного финансирования дополнительного образования детей»</t>
  </si>
  <si>
    <t xml:space="preserve">3.3.12</t>
  </si>
  <si>
    <t xml:space="preserve">Мероприятие «Методическое обеспечение образовательной деятельности»</t>
  </si>
  <si>
    <t xml:space="preserve">3.3.13</t>
  </si>
  <si>
    <t xml:space="preserve">3.3.14</t>
  </si>
  <si>
    <t xml:space="preserve">17 980.86</t>
  </si>
  <si>
    <t xml:space="preserve">3.3.15</t>
  </si>
  <si>
    <t xml:space="preserve">Мероприятие «Обеспечение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обеспечения дополнительного образования детей в муниципальных общеобразовательных организациях в целях обеспечения функционирования модели персонифицированного финансирования дополнительного образования детей»</t>
  </si>
  <si>
    <t xml:space="preserve">8 808.16</t>
  </si>
  <si>
    <t xml:space="preserve">Комплекс процессных мероприятий 3.4. «Организация и предоставление дополнительного образования в сфере культуры»</t>
  </si>
  <si>
    <t xml:space="preserve">77 359.26</t>
  </si>
  <si>
    <t xml:space="preserve">75 062.25</t>
  </si>
  <si>
    <t xml:space="preserve">Мероприятие «Реализация дополнительных  предпрофессиональных программ в области искусств»</t>
  </si>
  <si>
    <t xml:space="preserve">175 844.35</t>
  </si>
  <si>
    <t xml:space="preserve">178 393.13</t>
  </si>
  <si>
    <t xml:space="preserve">Мероприятие «Реализация мероприятий в соответствии с Реестром наказов избирателей депутатам Магнитогорского городского Собрания депутатов»</t>
  </si>
  <si>
    <t xml:space="preserve">285.00</t>
  </si>
  <si>
    <t xml:space="preserve">Мероприятие «Налоги»</t>
  </si>
  <si>
    <t xml:space="preserve">463.66</t>
  </si>
  <si>
    <t xml:space="preserve">455.63</t>
  </si>
  <si>
    <t xml:space="preserve">Мероприятие «Исполнение судебных решений и оплата прочих расходов, связанных с их исполнением»</t>
  </si>
  <si>
    <t xml:space="preserve">Комплекс процессных мероприятий 3.5. «Поддержка и развитие учреждений дополнительного образования в сфере образования»</t>
  </si>
  <si>
    <t xml:space="preserve">3.5.4</t>
  </si>
  <si>
    <t xml:space="preserve">3.5.5</t>
  </si>
  <si>
    <t xml:space="preserve">3.6</t>
  </si>
  <si>
    <t xml:space="preserve">Комплекс процессных мероприятий 3.6. «Поддержка и развитие учреждений дополнительного образования в сфере культуры»</t>
  </si>
  <si>
    <t xml:space="preserve">3.6.1</t>
  </si>
  <si>
    <t xml:space="preserve">3.6.2</t>
  </si>
  <si>
    <t xml:space="preserve">Мероприятие «Предоставление субсидий юридическим лицам на возмещение затрат на организацию отдыха детей в загородных оздоровительных лагерях (оздоровительных центрах) во вне каникулярное время»</t>
  </si>
  <si>
    <t xml:space="preserve">Мероприятие «Предоставление субсидий юридическим лицам на возмещение затрат на организацию отдыха детей в загородных оздоровительных лагерях (оздоровительных центрах) в каникулярное время»</t>
  </si>
  <si>
    <t xml:space="preserve">42 556.81</t>
  </si>
  <si>
    <t xml:space="preserve">4.2.6</t>
  </si>
  <si>
    <t xml:space="preserve">19 247.60</t>
  </si>
  <si>
    <t xml:space="preserve">16 302.10</t>
  </si>
  <si>
    <t xml:space="preserve">903.64</t>
  </si>
  <si>
    <t xml:space="preserve">4.2.7</t>
  </si>
  <si>
    <t xml:space="preserve">3 054.02</t>
  </si>
  <si>
    <t xml:space="preserve">Комплекс процессных мероприятий 4.3. «Отдых и оздоровление детей в каникулярное время в лагерях дневного пребывания, туристских походах, оздоровительно-образовательном центре»</t>
  </si>
  <si>
    <t xml:space="preserve">5.1.4</t>
  </si>
  <si>
    <t xml:space="preserve">Мероприятие «Создание и развитие молодежных пространств»</t>
  </si>
  <si>
    <t xml:space="preserve">5.1.5</t>
  </si>
  <si>
    <t xml:space="preserve">Мероприятие «Подготовка и проведение мероприятий направленных на здоровый образ жизни»</t>
  </si>
  <si>
    <t xml:space="preserve">Мероприятие «Оказание содействия в профессиональной ориентации молодежи, в том числе подготовка и проведение мероприятий по вовлечению молодых людей в предпринимательскую деятельность»</t>
  </si>
  <si>
    <t xml:space="preserve">393.00</t>
  </si>
  <si>
    <t xml:space="preserve">Мероприятие «Развитие интеллектуального и творческого потенциала в интересах общественного развития, поддержка талантливых детей и молодежи в сфере образования, интеллектуальной и творческой деятельности»</t>
  </si>
  <si>
    <t xml:space="preserve">330.00</t>
  </si>
  <si>
    <t xml:space="preserve">Мероприятие «Создание условий для самореализации молодежи, вовлечение молодежи в социально-экономическую, политическую и культурную жизнь общества»</t>
  </si>
  <si>
    <t xml:space="preserve">800.00</t>
  </si>
  <si>
    <t xml:space="preserve">Мероприятие «Формирование  условий, направленных на гражданско-патриотическое, духовное развитие и воспитание молодежи, подготовка и проведение мероприятий патриотической направленности, в том числе  посвященных юбилейным и памятным датам»</t>
  </si>
  <si>
    <t xml:space="preserve">645.00</t>
  </si>
  <si>
    <t xml:space="preserve">Мероприятие «Формирование здорового образа жизни, развитие спортивного потенциала в интересах общественного развития»</t>
  </si>
  <si>
    <t xml:space="preserve">60.00</t>
  </si>
  <si>
    <t xml:space="preserve">Мероприятие «Реализация дополнительных профессиональных программ повышения квалификации»</t>
  </si>
  <si>
    <t xml:space="preserve">1 294.39</t>
  </si>
  <si>
    <t xml:space="preserve">17 226.71</t>
  </si>
  <si>
    <t xml:space="preserve">Мероприятие «Организация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деятельности»</t>
  </si>
  <si>
    <t xml:space="preserve">9 064.70</t>
  </si>
  <si>
    <t xml:space="preserve">Мероприятие «Психолого-медико-педагогическое обследование детей»</t>
  </si>
  <si>
    <t xml:space="preserve">14 555.33</t>
  </si>
  <si>
    <t xml:space="preserve">6.1.6</t>
  </si>
  <si>
    <t xml:space="preserve">Мероприятие «Психолого-педагогическое консультирование обучающихся, их родителей (законных представителей) и педагогических работников»</t>
  </si>
  <si>
    <t xml:space="preserve">1 843.13</t>
  </si>
  <si>
    <t xml:space="preserve">829.27</t>
  </si>
  <si>
    <t xml:space="preserve">6.1.7</t>
  </si>
  <si>
    <t xml:space="preserve">Мероприятие «Коррекционно-развивающая, компенсирующая и логопедическая помощь обучающимся»</t>
  </si>
  <si>
    <t xml:space="preserve">10 721.17</t>
  </si>
  <si>
    <t xml:space="preserve">6.1.8</t>
  </si>
  <si>
    <t xml:space="preserve">184 582.70</t>
  </si>
  <si>
    <t xml:space="preserve">6.1.9</t>
  </si>
  <si>
    <t xml:space="preserve">Мероприятие «Методическое обеспечение образовательной деятельности..»</t>
  </si>
  <si>
    <t xml:space="preserve">4 991.40</t>
  </si>
  <si>
    <t xml:space="preserve">6.1.10</t>
  </si>
  <si>
    <t xml:space="preserve">229.62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</si>
</sst>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#,##0.000"/>
    <numFmt numFmtId="167" formatCode="0.00"/>
    <numFmt numFmtId="168" formatCode="@"/>
  </numFmts>
  <fonts count="12">
    <font>
      <sz val="10"/>
      <color rgb="FF000000"/>
      <name val="Times New Roman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1F497D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b val="true"/>
      <sz val="10"/>
      <color rgb="FF1F497D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name val="Calibri"/>
      <family val="2"/>
      <charset val="204"/>
    </font>
    <font>
      <sz val="10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E6E0EC"/>
        <bgColor rgb="FFDBEEF4"/>
      </patternFill>
    </fill>
    <fill>
      <patternFill patternType="solid">
        <fgColor rgb="FFDBEEF4"/>
        <bgColor rgb="FFEBF1DE"/>
      </patternFill>
    </fill>
    <fill>
      <patternFill patternType="solid">
        <fgColor rgb="FFFDEADA"/>
        <bgColor rgb="FFEBF1DE"/>
      </patternFill>
    </fill>
    <fill>
      <patternFill patternType="solid">
        <fgColor rgb="FFEBF1DE"/>
        <bgColor rgb="FFFDEADA"/>
      </patternFill>
    </fill>
    <fill>
      <patternFill patternType="solid">
        <fgColor rgb="FF00B0F0"/>
        <bgColor rgb="FF33CCCC"/>
      </patternFill>
    </fill>
    <fill>
      <patternFill patternType="solid">
        <fgColor rgb="FFFFFF00"/>
        <bgColor rgb="FFFFFF00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9">
    <xf numFmtId="164" fontId="0" fillId="0" borderId="0" xfId="0" applyFont="false" applyBorder="false" applyAlignment="fals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2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8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0" fillId="2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0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0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0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3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5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5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0" fillId="0" borderId="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6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6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0" fillId="5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0" fillId="6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6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6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8" fillId="6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6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0" fillId="5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0" fillId="6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6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8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6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8" fillId="5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6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8" fillId="6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6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5" fillId="6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5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0" fillId="6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0" fillId="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7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5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5" fillId="6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6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0" fillId="0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6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7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6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5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5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5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0" fillId="5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5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5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6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6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5" fillId="5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5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4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4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0" fillId="4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8" fillId="4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4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4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7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4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7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8" fillId="7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7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7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8" fillId="4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0" fillId="4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8" fillId="4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0" fillId="3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3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3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3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8" fillId="7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3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6" fillId="4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4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4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2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5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1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1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4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1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7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7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7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7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0" fillId="7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7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7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0" fillId="7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7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7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7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7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7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7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7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4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4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1F497D"/>
        </patternFill>
      </fill>
    </dxf>
  </dxfs>
  <colors>
    <indexedColors>
      <rgbColor rgb="FF000000"/>
      <rgbColor rgb="FFFDEADA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DBEEF4"/>
      <rgbColor rgb="FF660066"/>
      <rgbColor rgb="FFFF8080"/>
      <rgbColor rgb="FF0066CC"/>
      <rgbColor rgb="FFE6E0E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DEADA"/>
    <pageSetUpPr fitToPage="true"/>
  </sheetPr>
  <dimension ref="A1:P754"/>
  <sheetViews>
    <sheetView showFormulas="false" showGridLines="true" showRowColHeaders="true" showZeros="true" rightToLeft="false" tabSelected="true" showOutlineSymbols="true" defaultGridColor="true" view="pageBreakPreview" topLeftCell="C1" colorId="64" zoomScale="80" zoomScaleNormal="80" zoomScalePageLayoutView="80" workbookViewId="0">
      <selection pane="topLeft" activeCell="B1" activeCellId="0" sqref="B1"/>
    </sheetView>
  </sheetViews>
  <sheetFormatPr defaultColWidth="8.75390625" defaultRowHeight="12.75" zeroHeight="false" outlineLevelRow="0" outlineLevelCol="0"/>
  <cols>
    <col collapsed="false" customWidth="true" hidden="false" outlineLevel="0" max="1" min="1" style="1" width="11"/>
    <col collapsed="false" customWidth="true" hidden="false" outlineLevel="0" max="2" min="2" style="2" width="42.66"/>
    <col collapsed="false" customWidth="true" hidden="false" outlineLevel="0" max="3" min="3" style="3" width="17.83"/>
    <col collapsed="false" customWidth="true" hidden="false" outlineLevel="0" max="4" min="4" style="3" width="20"/>
    <col collapsed="false" customWidth="true" hidden="false" outlineLevel="0" max="7" min="5" style="3" width="23.33"/>
    <col collapsed="false" customWidth="true" hidden="false" outlineLevel="0" max="9" min="8" style="4" width="23.33"/>
    <col collapsed="false" customWidth="true" hidden="false" outlineLevel="0" max="11" min="10" style="3" width="23.33"/>
    <col collapsed="false" customWidth="true" hidden="true" outlineLevel="0" max="12" min="12" style="0" width="10.66"/>
    <col collapsed="false" customWidth="true" hidden="true" outlineLevel="0" max="16" min="13" style="0" width="12.8"/>
  </cols>
  <sheetData>
    <row r="1" s="3" customFormat="true" ht="62.25" hidden="false" customHeight="true" outlineLevel="0" collapsed="false">
      <c r="A1" s="5"/>
      <c r="B1" s="6" t="s">
        <v>0</v>
      </c>
      <c r="C1" s="6"/>
      <c r="D1" s="6"/>
      <c r="E1" s="6"/>
      <c r="F1" s="6"/>
      <c r="G1" s="6"/>
      <c r="H1" s="6"/>
      <c r="I1" s="6"/>
      <c r="J1" s="6"/>
      <c r="K1" s="6"/>
    </row>
    <row r="2" s="3" customFormat="true" ht="62.25" hidden="false" customHeight="true" outlineLevel="0" collapsed="false">
      <c r="A2" s="5"/>
      <c r="B2" s="6" t="s">
        <v>1</v>
      </c>
      <c r="C2" s="6"/>
      <c r="D2" s="6"/>
      <c r="E2" s="6"/>
      <c r="F2" s="6"/>
      <c r="G2" s="6"/>
      <c r="H2" s="6"/>
      <c r="I2" s="6"/>
      <c r="J2" s="6"/>
      <c r="K2" s="6"/>
    </row>
    <row r="3" s="3" customFormat="true" ht="12" hidden="false" customHeight="true" outlineLevel="0" collapsed="false">
      <c r="A3" s="7"/>
      <c r="B3" s="8"/>
      <c r="C3" s="9"/>
      <c r="D3" s="9"/>
      <c r="E3" s="9"/>
      <c r="F3" s="9"/>
      <c r="G3" s="9"/>
      <c r="H3" s="10"/>
      <c r="I3" s="10"/>
      <c r="J3" s="9"/>
      <c r="K3" s="9"/>
    </row>
    <row r="4" s="3" customFormat="true" ht="12" hidden="false" customHeight="true" outlineLevel="0" collapsed="false">
      <c r="A4" s="7"/>
      <c r="B4" s="11" t="s">
        <v>2</v>
      </c>
      <c r="C4" s="11"/>
      <c r="D4" s="11"/>
      <c r="E4" s="11"/>
      <c r="F4" s="11"/>
      <c r="G4" s="11"/>
      <c r="H4" s="11"/>
      <c r="I4" s="11"/>
      <c r="J4" s="11"/>
      <c r="K4" s="11"/>
    </row>
    <row r="5" s="3" customFormat="true" ht="12" hidden="false" customHeight="true" outlineLevel="0" collapsed="false">
      <c r="A5" s="5"/>
      <c r="B5" s="12"/>
      <c r="C5" s="12"/>
      <c r="D5" s="12"/>
      <c r="E5" s="12"/>
      <c r="F5" s="12"/>
      <c r="G5" s="12"/>
      <c r="H5" s="12"/>
      <c r="I5" s="12"/>
      <c r="J5" s="12"/>
      <c r="K5" s="12"/>
      <c r="M5" s="3" t="n">
        <v>2027</v>
      </c>
      <c r="N5" s="3" t="n">
        <v>2028</v>
      </c>
      <c r="O5" s="3" t="n">
        <v>2029</v>
      </c>
      <c r="P5" s="3" t="n">
        <v>2030</v>
      </c>
    </row>
    <row r="6" s="3" customFormat="true" ht="12" hidden="true" customHeight="true" outlineLevel="0" collapsed="false">
      <c r="A6" s="5"/>
      <c r="B6" s="2"/>
      <c r="C6" s="13"/>
      <c r="D6" s="14" t="s">
        <v>3</v>
      </c>
      <c r="E6" s="15" t="n">
        <f aca="false">9978843.73-E29</f>
        <v>0</v>
      </c>
      <c r="F6" s="15" t="n">
        <f aca="false">9837813.36-F29</f>
        <v>0</v>
      </c>
      <c r="G6" s="15" t="n">
        <f aca="false">9742198.09-G29</f>
        <v>0</v>
      </c>
      <c r="H6" s="15" t="n">
        <f aca="false">8960970.55-H29</f>
        <v>0</v>
      </c>
      <c r="I6" s="15" t="n">
        <f aca="false">9247942.71-I29</f>
        <v>0</v>
      </c>
      <c r="J6" s="15" t="n">
        <f aca="false">9562607.68-J29</f>
        <v>0</v>
      </c>
      <c r="K6" s="13"/>
    </row>
    <row r="7" s="3" customFormat="true" ht="12" hidden="true" customHeight="true" outlineLevel="0" collapsed="false">
      <c r="A7" s="5"/>
      <c r="B7" s="2"/>
      <c r="C7" s="13"/>
      <c r="D7" s="14" t="s">
        <v>4</v>
      </c>
      <c r="E7" s="15" t="n">
        <f aca="false">9350.8-E19</f>
        <v>0</v>
      </c>
      <c r="F7" s="15" t="n">
        <f aca="false">9350.8-F19</f>
        <v>0</v>
      </c>
      <c r="G7" s="15" t="n">
        <f aca="false">9350.8-G19</f>
        <v>0</v>
      </c>
      <c r="H7" s="15" t="n">
        <f aca="false">9358.8-H19</f>
        <v>0</v>
      </c>
      <c r="I7" s="15" t="n">
        <f aca="false">9650-I19</f>
        <v>0</v>
      </c>
      <c r="J7" s="15" t="n">
        <f aca="false">9980-J19</f>
        <v>0</v>
      </c>
      <c r="K7" s="13"/>
    </row>
    <row r="8" s="3" customFormat="true" ht="12" hidden="true" customHeight="true" outlineLevel="0" collapsed="false">
      <c r="A8" s="5"/>
      <c r="B8" s="2"/>
      <c r="C8" s="13"/>
      <c r="D8" s="14" t="s">
        <v>5</v>
      </c>
      <c r="E8" s="15" t="n">
        <f aca="false">307732.76-E24</f>
        <v>0</v>
      </c>
      <c r="F8" s="15" t="n">
        <f aca="false">307016.5-F24</f>
        <v>0</v>
      </c>
      <c r="G8" s="15" t="n">
        <f aca="false">307252.77-G24</f>
        <v>0</v>
      </c>
      <c r="H8" s="15" t="n">
        <f aca="false">307252.77-H24</f>
        <v>0</v>
      </c>
      <c r="I8" s="15" t="n">
        <f aca="false">307252.77-I24</f>
        <v>0</v>
      </c>
      <c r="J8" s="15" t="n">
        <f aca="false">307252.77-J24</f>
        <v>0</v>
      </c>
      <c r="K8" s="15"/>
    </row>
    <row r="9" s="3" customFormat="true" ht="12" hidden="true" customHeight="true" outlineLevel="0" collapsed="false">
      <c r="A9" s="5"/>
      <c r="B9" s="2"/>
      <c r="C9" s="13"/>
      <c r="D9" s="14" t="s">
        <v>6</v>
      </c>
      <c r="E9" s="16" t="n">
        <f aca="false">10295927.29-E14</f>
        <v>0</v>
      </c>
      <c r="F9" s="16" t="n">
        <f aca="false">10154180.66-F14</f>
        <v>0</v>
      </c>
      <c r="G9" s="16" t="n">
        <f aca="false">10058801.66-G14</f>
        <v>0</v>
      </c>
      <c r="H9" s="13"/>
      <c r="I9" s="13"/>
      <c r="J9" s="13"/>
      <c r="K9" s="13"/>
    </row>
    <row r="10" s="3" customFormat="true" ht="12.75" hidden="false" customHeight="true" outlineLevel="0" collapsed="false">
      <c r="A10" s="17" t="s">
        <v>7</v>
      </c>
      <c r="B10" s="18" t="s">
        <v>8</v>
      </c>
      <c r="C10" s="19" t="s">
        <v>9</v>
      </c>
      <c r="D10" s="19" t="s">
        <v>10</v>
      </c>
      <c r="E10" s="20"/>
      <c r="F10" s="20"/>
      <c r="G10" s="20"/>
      <c r="H10" s="20"/>
      <c r="I10" s="20"/>
      <c r="J10" s="20"/>
      <c r="K10" s="20"/>
      <c r="M10" s="3" t="n">
        <v>1.033</v>
      </c>
      <c r="N10" s="3" t="n">
        <v>1.033</v>
      </c>
      <c r="O10" s="3" t="n">
        <v>1.032</v>
      </c>
      <c r="P10" s="3" t="n">
        <v>1.034</v>
      </c>
    </row>
    <row r="11" s="3" customFormat="true" ht="12" hidden="false" customHeight="true" outlineLevel="0" collapsed="false">
      <c r="A11" s="17"/>
      <c r="B11" s="18"/>
      <c r="C11" s="19"/>
      <c r="D11" s="19"/>
      <c r="E11" s="21" t="s">
        <v>11</v>
      </c>
      <c r="F11" s="21" t="s">
        <v>12</v>
      </c>
      <c r="G11" s="21" t="s">
        <v>13</v>
      </c>
      <c r="H11" s="21" t="n">
        <v>2028</v>
      </c>
      <c r="I11" s="21" t="n">
        <v>2029</v>
      </c>
      <c r="J11" s="21" t="n">
        <v>2030</v>
      </c>
      <c r="K11" s="22" t="s">
        <v>14</v>
      </c>
    </row>
    <row r="12" s="3" customFormat="true" ht="12" hidden="false" customHeight="true" outlineLevel="0" collapsed="false">
      <c r="A12" s="17"/>
      <c r="B12" s="18"/>
      <c r="C12" s="19"/>
      <c r="D12" s="19"/>
      <c r="E12" s="21"/>
      <c r="F12" s="21"/>
      <c r="G12" s="21"/>
      <c r="H12" s="21"/>
      <c r="I12" s="21"/>
      <c r="J12" s="21"/>
      <c r="K12" s="22"/>
    </row>
    <row r="13" s="3" customFormat="true" ht="14.25" hidden="false" customHeight="true" outlineLevel="0" collapsed="false">
      <c r="A13" s="17" t="s">
        <v>15</v>
      </c>
      <c r="B13" s="23" t="s">
        <v>16</v>
      </c>
      <c r="C13" s="20" t="s">
        <v>17</v>
      </c>
      <c r="D13" s="24" t="s">
        <v>18</v>
      </c>
      <c r="E13" s="25" t="s">
        <v>19</v>
      </c>
      <c r="F13" s="25" t="s">
        <v>20</v>
      </c>
      <c r="G13" s="25" t="s">
        <v>21</v>
      </c>
      <c r="H13" s="25" t="s">
        <v>22</v>
      </c>
      <c r="I13" s="25" t="s">
        <v>23</v>
      </c>
      <c r="J13" s="25" t="s">
        <v>24</v>
      </c>
      <c r="K13" s="26" t="s">
        <v>25</v>
      </c>
    </row>
    <row r="14" s="3" customFormat="true" ht="28.5" hidden="false" customHeight="true" outlineLevel="0" collapsed="false">
      <c r="A14" s="27"/>
      <c r="B14" s="28" t="s">
        <v>26</v>
      </c>
      <c r="C14" s="29" t="s">
        <v>27</v>
      </c>
      <c r="D14" s="30" t="s">
        <v>28</v>
      </c>
      <c r="E14" s="31" t="n">
        <v>10295927.29</v>
      </c>
      <c r="F14" s="31" t="n">
        <v>10154180.66</v>
      </c>
      <c r="G14" s="31" t="n">
        <v>10058801.66</v>
      </c>
      <c r="H14" s="31" t="n">
        <v>9277582.12</v>
      </c>
      <c r="I14" s="31" t="n">
        <v>9564845.48</v>
      </c>
      <c r="J14" s="31" t="n">
        <v>9879840.45</v>
      </c>
      <c r="K14" s="32" t="n">
        <v>59231177.67</v>
      </c>
      <c r="M14" s="33" t="n">
        <f aca="false">H14/G14</f>
        <v>0.922334730676059</v>
      </c>
      <c r="N14" s="3" t="n">
        <f aca="false">H14/G14</f>
        <v>0.922334730676059</v>
      </c>
      <c r="O14" s="3" t="n">
        <f aca="false">I14/H14</f>
        <v>1.03096317082236</v>
      </c>
      <c r="P14" s="3" t="n">
        <f aca="false">J14/I14</f>
        <v>1.0329325727905</v>
      </c>
    </row>
    <row r="15" s="3" customFormat="true" ht="15" hidden="false" customHeight="true" outlineLevel="0" collapsed="false">
      <c r="A15" s="27"/>
      <c r="B15" s="28"/>
      <c r="C15" s="29"/>
      <c r="D15" s="30" t="s">
        <v>29</v>
      </c>
      <c r="E15" s="31" t="n">
        <v>468611.19</v>
      </c>
      <c r="F15" s="31" t="n">
        <v>441619.32</v>
      </c>
      <c r="G15" s="31" t="n">
        <v>404825.14</v>
      </c>
      <c r="H15" s="31" t="n">
        <v>0</v>
      </c>
      <c r="I15" s="31" t="n">
        <v>0</v>
      </c>
      <c r="J15" s="31" t="n">
        <v>0</v>
      </c>
      <c r="K15" s="32" t="n">
        <v>1315055.65</v>
      </c>
      <c r="M15" s="34"/>
    </row>
    <row r="16" s="3" customFormat="true" ht="15" hidden="false" customHeight="true" outlineLevel="0" collapsed="false">
      <c r="A16" s="27"/>
      <c r="B16" s="28"/>
      <c r="C16" s="29"/>
      <c r="D16" s="30" t="s">
        <v>30</v>
      </c>
      <c r="E16" s="31" t="n">
        <v>6417880.96</v>
      </c>
      <c r="F16" s="31" t="n">
        <v>6440165.9</v>
      </c>
      <c r="G16" s="31" t="n">
        <v>6381344.81</v>
      </c>
      <c r="H16" s="31" t="n">
        <v>6362270.53</v>
      </c>
      <c r="I16" s="31" t="n">
        <v>6362270.53</v>
      </c>
      <c r="J16" s="31" t="n">
        <v>6362270.53</v>
      </c>
      <c r="K16" s="32" t="n">
        <v>38326203.27</v>
      </c>
      <c r="M16" s="34"/>
    </row>
    <row r="17" s="3" customFormat="true" ht="15" hidden="false" customHeight="true" outlineLevel="0" collapsed="false">
      <c r="A17" s="27"/>
      <c r="B17" s="28"/>
      <c r="C17" s="29"/>
      <c r="D17" s="30" t="s">
        <v>31</v>
      </c>
      <c r="E17" s="31" t="n">
        <v>3409435.14</v>
      </c>
      <c r="F17" s="31" t="n">
        <v>3272395.44</v>
      </c>
      <c r="G17" s="31" t="n">
        <v>3272631.71</v>
      </c>
      <c r="H17" s="31" t="n">
        <v>2915311.58</v>
      </c>
      <c r="I17" s="31" t="n">
        <v>3202574.95</v>
      </c>
      <c r="J17" s="31" t="n">
        <v>3517569.92</v>
      </c>
      <c r="K17" s="32" t="n">
        <v>19589918.74</v>
      </c>
      <c r="M17" s="34"/>
    </row>
    <row r="18" s="3" customFormat="true" ht="15" hidden="false" customHeight="true" outlineLevel="0" collapsed="false">
      <c r="A18" s="27"/>
      <c r="B18" s="28"/>
      <c r="C18" s="29"/>
      <c r="D18" s="30" t="s">
        <v>32</v>
      </c>
      <c r="E18" s="31" t="n">
        <v>0</v>
      </c>
      <c r="F18" s="31" t="n">
        <v>0</v>
      </c>
      <c r="G18" s="31" t="n">
        <v>0</v>
      </c>
      <c r="H18" s="31" t="n">
        <v>0</v>
      </c>
      <c r="I18" s="31" t="n">
        <v>0</v>
      </c>
      <c r="J18" s="31" t="n">
        <v>0</v>
      </c>
      <c r="K18" s="32" t="n">
        <v>0</v>
      </c>
      <c r="M18" s="34"/>
    </row>
    <row r="19" s="3" customFormat="true" ht="18.75" hidden="false" customHeight="true" outlineLevel="0" collapsed="false">
      <c r="A19" s="27"/>
      <c r="B19" s="28"/>
      <c r="C19" s="29" t="s">
        <v>33</v>
      </c>
      <c r="D19" s="30" t="s">
        <v>28</v>
      </c>
      <c r="E19" s="31" t="n">
        <v>9350.8</v>
      </c>
      <c r="F19" s="31" t="n">
        <v>9350.8</v>
      </c>
      <c r="G19" s="31" t="n">
        <v>9350.8</v>
      </c>
      <c r="H19" s="31" t="n">
        <v>9358.8</v>
      </c>
      <c r="I19" s="31" t="n">
        <v>9650</v>
      </c>
      <c r="J19" s="31" t="n">
        <v>9980</v>
      </c>
      <c r="K19" s="32" t="n">
        <v>57041.2</v>
      </c>
      <c r="M19" s="34"/>
    </row>
    <row r="20" s="3" customFormat="true" ht="18.75" hidden="false" customHeight="true" outlineLevel="0" collapsed="false">
      <c r="A20" s="27"/>
      <c r="B20" s="28"/>
      <c r="C20" s="29"/>
      <c r="D20" s="30" t="s">
        <v>29</v>
      </c>
      <c r="E20" s="31" t="n">
        <v>0</v>
      </c>
      <c r="F20" s="31" t="n">
        <v>0</v>
      </c>
      <c r="G20" s="31" t="n">
        <v>0</v>
      </c>
      <c r="H20" s="31" t="n">
        <v>0</v>
      </c>
      <c r="I20" s="31" t="n">
        <v>0</v>
      </c>
      <c r="J20" s="31" t="n">
        <v>0</v>
      </c>
      <c r="K20" s="32" t="n">
        <v>0</v>
      </c>
      <c r="M20" s="34"/>
    </row>
    <row r="21" s="3" customFormat="true" ht="18.75" hidden="false" customHeight="true" outlineLevel="0" collapsed="false">
      <c r="A21" s="27"/>
      <c r="B21" s="28"/>
      <c r="C21" s="29"/>
      <c r="D21" s="30" t="s">
        <v>30</v>
      </c>
      <c r="E21" s="31" t="n">
        <v>740</v>
      </c>
      <c r="F21" s="31" t="n">
        <v>740</v>
      </c>
      <c r="G21" s="31" t="n">
        <v>740</v>
      </c>
      <c r="H21" s="31" t="n">
        <v>0</v>
      </c>
      <c r="I21" s="31" t="n">
        <v>0</v>
      </c>
      <c r="J21" s="31" t="n">
        <v>0</v>
      </c>
      <c r="K21" s="32" t="n">
        <v>2220</v>
      </c>
      <c r="M21" s="34"/>
    </row>
    <row r="22" s="3" customFormat="true" ht="18.75" hidden="false" customHeight="true" outlineLevel="0" collapsed="false">
      <c r="A22" s="27"/>
      <c r="B22" s="28"/>
      <c r="C22" s="29"/>
      <c r="D22" s="30" t="s">
        <v>31</v>
      </c>
      <c r="E22" s="31" t="n">
        <v>8610.8</v>
      </c>
      <c r="F22" s="31" t="n">
        <v>8610.8</v>
      </c>
      <c r="G22" s="31" t="n">
        <v>8610.8</v>
      </c>
      <c r="H22" s="31" t="n">
        <v>9358.8</v>
      </c>
      <c r="I22" s="31" t="n">
        <v>9650</v>
      </c>
      <c r="J22" s="31" t="n">
        <v>9980</v>
      </c>
      <c r="K22" s="32" t="n">
        <v>54821.2</v>
      </c>
      <c r="M22" s="34"/>
    </row>
    <row r="23" s="3" customFormat="true" ht="18.75" hidden="false" customHeight="true" outlineLevel="0" collapsed="false">
      <c r="A23" s="27"/>
      <c r="B23" s="28"/>
      <c r="C23" s="29"/>
      <c r="D23" s="30" t="s">
        <v>32</v>
      </c>
      <c r="E23" s="31" t="n">
        <v>0</v>
      </c>
      <c r="F23" s="31" t="n">
        <v>0</v>
      </c>
      <c r="G23" s="31" t="n">
        <v>0</v>
      </c>
      <c r="H23" s="31" t="n">
        <v>0</v>
      </c>
      <c r="I23" s="31" t="n">
        <v>0</v>
      </c>
      <c r="J23" s="31" t="n">
        <v>0</v>
      </c>
      <c r="K23" s="32" t="n">
        <v>0</v>
      </c>
      <c r="M23" s="34"/>
    </row>
    <row r="24" s="3" customFormat="true" ht="15" hidden="false" customHeight="true" outlineLevel="0" collapsed="false">
      <c r="A24" s="27"/>
      <c r="B24" s="28"/>
      <c r="C24" s="29" t="s">
        <v>34</v>
      </c>
      <c r="D24" s="30" t="s">
        <v>28</v>
      </c>
      <c r="E24" s="31" t="n">
        <v>307732.76</v>
      </c>
      <c r="F24" s="31" t="n">
        <v>307016.5</v>
      </c>
      <c r="G24" s="31" t="n">
        <v>307252.77</v>
      </c>
      <c r="H24" s="31" t="n">
        <v>307252.77</v>
      </c>
      <c r="I24" s="31" t="n">
        <v>307252.77</v>
      </c>
      <c r="J24" s="31" t="n">
        <v>307252.77</v>
      </c>
      <c r="K24" s="32" t="n">
        <v>1843760.34</v>
      </c>
      <c r="M24" s="34"/>
    </row>
    <row r="25" s="3" customFormat="true" ht="15" hidden="false" customHeight="true" outlineLevel="0" collapsed="false">
      <c r="A25" s="27"/>
      <c r="B25" s="28"/>
      <c r="C25" s="29"/>
      <c r="D25" s="30" t="s">
        <v>29</v>
      </c>
      <c r="E25" s="31" t="n">
        <v>0</v>
      </c>
      <c r="F25" s="31" t="n">
        <v>0</v>
      </c>
      <c r="G25" s="31" t="n">
        <v>0</v>
      </c>
      <c r="H25" s="31" t="n">
        <v>0</v>
      </c>
      <c r="I25" s="31" t="n">
        <v>0</v>
      </c>
      <c r="J25" s="31" t="n">
        <v>0</v>
      </c>
      <c r="K25" s="32" t="n">
        <v>0</v>
      </c>
      <c r="M25" s="34"/>
    </row>
    <row r="26" s="3" customFormat="true" ht="15" hidden="false" customHeight="true" outlineLevel="0" collapsed="false">
      <c r="A26" s="27"/>
      <c r="B26" s="28"/>
      <c r="C26" s="29"/>
      <c r="D26" s="30" t="s">
        <v>30</v>
      </c>
      <c r="E26" s="31" t="n">
        <v>0</v>
      </c>
      <c r="F26" s="31" t="n">
        <v>0</v>
      </c>
      <c r="G26" s="31" t="n">
        <v>0</v>
      </c>
      <c r="H26" s="31" t="n">
        <v>0</v>
      </c>
      <c r="I26" s="31" t="n">
        <v>0</v>
      </c>
      <c r="J26" s="31" t="n">
        <v>0</v>
      </c>
      <c r="K26" s="32" t="n">
        <v>0</v>
      </c>
      <c r="M26" s="34"/>
    </row>
    <row r="27" s="3" customFormat="true" ht="15" hidden="false" customHeight="true" outlineLevel="0" collapsed="false">
      <c r="A27" s="27"/>
      <c r="B27" s="28"/>
      <c r="C27" s="29"/>
      <c r="D27" s="30" t="s">
        <v>31</v>
      </c>
      <c r="E27" s="31" t="n">
        <v>307732.76</v>
      </c>
      <c r="F27" s="31" t="n">
        <v>307016.5</v>
      </c>
      <c r="G27" s="31" t="n">
        <v>307252.77</v>
      </c>
      <c r="H27" s="31" t="n">
        <v>307252.77</v>
      </c>
      <c r="I27" s="31" t="n">
        <v>307252.77</v>
      </c>
      <c r="J27" s="31" t="n">
        <v>307252.77</v>
      </c>
      <c r="K27" s="32" t="n">
        <v>1843760.34</v>
      </c>
      <c r="M27" s="34"/>
    </row>
    <row r="28" s="3" customFormat="true" ht="15" hidden="false" customHeight="true" outlineLevel="0" collapsed="false">
      <c r="A28" s="27"/>
      <c r="B28" s="28"/>
      <c r="C28" s="29"/>
      <c r="D28" s="30" t="s">
        <v>32</v>
      </c>
      <c r="E28" s="31" t="n">
        <v>0</v>
      </c>
      <c r="F28" s="31" t="n">
        <v>0</v>
      </c>
      <c r="G28" s="31" t="n">
        <v>0</v>
      </c>
      <c r="H28" s="31" t="n">
        <v>0</v>
      </c>
      <c r="I28" s="31" t="n">
        <v>0</v>
      </c>
      <c r="J28" s="31" t="n">
        <v>0</v>
      </c>
      <c r="K28" s="32" t="n">
        <v>0</v>
      </c>
      <c r="M28" s="34"/>
    </row>
    <row r="29" s="3" customFormat="true" ht="15" hidden="false" customHeight="true" outlineLevel="0" collapsed="false">
      <c r="A29" s="27"/>
      <c r="B29" s="28"/>
      <c r="C29" s="29" t="s">
        <v>35</v>
      </c>
      <c r="D29" s="30" t="s">
        <v>28</v>
      </c>
      <c r="E29" s="31" t="n">
        <v>9978843.73</v>
      </c>
      <c r="F29" s="31" t="n">
        <v>9837813.36</v>
      </c>
      <c r="G29" s="31" t="n">
        <v>9742198.09</v>
      </c>
      <c r="H29" s="31" t="n">
        <v>8960970.55</v>
      </c>
      <c r="I29" s="31" t="n">
        <v>9247942.71</v>
      </c>
      <c r="J29" s="31" t="n">
        <v>9562607.68</v>
      </c>
      <c r="K29" s="32" t="n">
        <v>57330376.13</v>
      </c>
      <c r="M29" s="34"/>
    </row>
    <row r="30" s="3" customFormat="true" ht="15" hidden="false" customHeight="true" outlineLevel="0" collapsed="false">
      <c r="A30" s="27"/>
      <c r="B30" s="28"/>
      <c r="C30" s="29"/>
      <c r="D30" s="30" t="s">
        <v>29</v>
      </c>
      <c r="E30" s="31" t="n">
        <v>468611.19</v>
      </c>
      <c r="F30" s="31" t="n">
        <v>441619.32</v>
      </c>
      <c r="G30" s="31" t="n">
        <v>404825.14</v>
      </c>
      <c r="H30" s="31" t="n">
        <v>0</v>
      </c>
      <c r="I30" s="31" t="n">
        <v>0</v>
      </c>
      <c r="J30" s="31" t="n">
        <v>0</v>
      </c>
      <c r="K30" s="32" t="n">
        <v>1315055.65</v>
      </c>
      <c r="M30" s="34"/>
    </row>
    <row r="31" s="3" customFormat="true" ht="15" hidden="false" customHeight="true" outlineLevel="0" collapsed="false">
      <c r="A31" s="27"/>
      <c r="B31" s="28"/>
      <c r="C31" s="29"/>
      <c r="D31" s="30" t="s">
        <v>30</v>
      </c>
      <c r="E31" s="31" t="n">
        <v>6417140.96</v>
      </c>
      <c r="F31" s="31" t="n">
        <v>6439425.9</v>
      </c>
      <c r="G31" s="31" t="n">
        <v>6380604.81</v>
      </c>
      <c r="H31" s="31" t="n">
        <v>6362270.53</v>
      </c>
      <c r="I31" s="31" t="n">
        <v>6362270.53</v>
      </c>
      <c r="J31" s="31" t="n">
        <v>6362270.53</v>
      </c>
      <c r="K31" s="35" t="n">
        <v>38323983.27</v>
      </c>
      <c r="L31" s="34"/>
      <c r="M31" s="34"/>
    </row>
    <row r="32" s="3" customFormat="true" ht="15" hidden="false" customHeight="true" outlineLevel="0" collapsed="false">
      <c r="A32" s="27"/>
      <c r="B32" s="28"/>
      <c r="C32" s="29"/>
      <c r="D32" s="30" t="s">
        <v>31</v>
      </c>
      <c r="E32" s="31" t="n">
        <v>3093091.58</v>
      </c>
      <c r="F32" s="31" t="n">
        <v>2956768.14</v>
      </c>
      <c r="G32" s="31" t="n">
        <v>2956768.14</v>
      </c>
      <c r="H32" s="31" t="n">
        <v>2598700.01</v>
      </c>
      <c r="I32" s="31" t="n">
        <v>2885672.18</v>
      </c>
      <c r="J32" s="31" t="n">
        <v>3200337.15</v>
      </c>
      <c r="K32" s="35" t="n">
        <v>17691337.2</v>
      </c>
      <c r="L32" s="34"/>
      <c r="M32" s="34"/>
    </row>
    <row r="33" s="3" customFormat="true" ht="15" hidden="false" customHeight="true" outlineLevel="0" collapsed="false">
      <c r="A33" s="27"/>
      <c r="B33" s="28"/>
      <c r="C33" s="29"/>
      <c r="D33" s="30" t="s">
        <v>32</v>
      </c>
      <c r="E33" s="31" t="n">
        <v>0</v>
      </c>
      <c r="F33" s="31" t="n">
        <v>0</v>
      </c>
      <c r="G33" s="31" t="n">
        <v>0</v>
      </c>
      <c r="H33" s="31" t="n">
        <v>0</v>
      </c>
      <c r="I33" s="31" t="n">
        <v>0</v>
      </c>
      <c r="J33" s="31" t="n">
        <v>0</v>
      </c>
      <c r="K33" s="32" t="n">
        <v>0</v>
      </c>
      <c r="M33" s="34"/>
    </row>
    <row r="34" s="3" customFormat="true" ht="12.75" hidden="false" customHeight="true" outlineLevel="0" collapsed="false">
      <c r="A34" s="36" t="s">
        <v>15</v>
      </c>
      <c r="B34" s="30" t="s">
        <v>36</v>
      </c>
      <c r="C34" s="30"/>
      <c r="D34" s="30"/>
      <c r="E34" s="30"/>
      <c r="F34" s="30"/>
      <c r="G34" s="30"/>
      <c r="H34" s="30"/>
      <c r="I34" s="30"/>
      <c r="J34" s="30"/>
      <c r="K34" s="29"/>
    </row>
    <row r="35" s="3" customFormat="true" ht="15" hidden="false" customHeight="true" outlineLevel="0" collapsed="false">
      <c r="A35" s="17" t="s">
        <v>37</v>
      </c>
      <c r="B35" s="37" t="s">
        <v>38</v>
      </c>
      <c r="C35" s="29" t="s">
        <v>27</v>
      </c>
      <c r="D35" s="30" t="s">
        <v>28</v>
      </c>
      <c r="E35" s="31" t="n">
        <v>0</v>
      </c>
      <c r="F35" s="31" t="n">
        <v>14313.91</v>
      </c>
      <c r="G35" s="31" t="n">
        <v>0</v>
      </c>
      <c r="H35" s="31" t="n">
        <v>0</v>
      </c>
      <c r="I35" s="31" t="n">
        <v>0</v>
      </c>
      <c r="J35" s="32" t="n">
        <v>0</v>
      </c>
      <c r="K35" s="32" t="n">
        <v>14313.91</v>
      </c>
    </row>
    <row r="36" s="3" customFormat="true" ht="15" hidden="false" customHeight="true" outlineLevel="0" collapsed="false">
      <c r="A36" s="17"/>
      <c r="B36" s="37"/>
      <c r="C36" s="29"/>
      <c r="D36" s="30" t="s">
        <v>29</v>
      </c>
      <c r="E36" s="31" t="n">
        <v>0</v>
      </c>
      <c r="F36" s="31" t="n">
        <v>13470.5</v>
      </c>
      <c r="G36" s="31" t="n">
        <v>0</v>
      </c>
      <c r="H36" s="31" t="n">
        <v>0</v>
      </c>
      <c r="I36" s="31" t="n">
        <v>0</v>
      </c>
      <c r="J36" s="31" t="n">
        <v>0</v>
      </c>
      <c r="K36" s="32" t="n">
        <v>13470.5</v>
      </c>
    </row>
    <row r="37" s="3" customFormat="true" ht="15" hidden="false" customHeight="true" outlineLevel="0" collapsed="false">
      <c r="A37" s="17"/>
      <c r="B37" s="37"/>
      <c r="C37" s="29"/>
      <c r="D37" s="30" t="s">
        <v>30</v>
      </c>
      <c r="E37" s="31" t="n">
        <v>0</v>
      </c>
      <c r="F37" s="31" t="n">
        <v>708.97</v>
      </c>
      <c r="G37" s="31" t="n">
        <v>0</v>
      </c>
      <c r="H37" s="31" t="n">
        <v>0</v>
      </c>
      <c r="I37" s="31" t="n">
        <v>0</v>
      </c>
      <c r="J37" s="31" t="n">
        <v>0</v>
      </c>
      <c r="K37" s="32" t="n">
        <v>708.97</v>
      </c>
    </row>
    <row r="38" s="3" customFormat="true" ht="15" hidden="false" customHeight="true" outlineLevel="0" collapsed="false">
      <c r="A38" s="17"/>
      <c r="B38" s="37"/>
      <c r="C38" s="29"/>
      <c r="D38" s="30" t="s">
        <v>31</v>
      </c>
      <c r="E38" s="31" t="n">
        <v>0</v>
      </c>
      <c r="F38" s="31" t="n">
        <v>134.44</v>
      </c>
      <c r="G38" s="31" t="n">
        <v>0</v>
      </c>
      <c r="H38" s="31" t="n">
        <v>0</v>
      </c>
      <c r="I38" s="31" t="n">
        <v>0</v>
      </c>
      <c r="J38" s="31" t="n">
        <v>0</v>
      </c>
      <c r="K38" s="32" t="n">
        <v>134.44</v>
      </c>
    </row>
    <row r="39" s="3" customFormat="true" ht="15" hidden="false" customHeight="true" outlineLevel="0" collapsed="false">
      <c r="A39" s="17"/>
      <c r="B39" s="37"/>
      <c r="C39" s="29"/>
      <c r="D39" s="30" t="s">
        <v>32</v>
      </c>
      <c r="E39" s="31" t="n">
        <v>0</v>
      </c>
      <c r="F39" s="31" t="n">
        <v>0</v>
      </c>
      <c r="G39" s="31" t="n">
        <v>0</v>
      </c>
      <c r="H39" s="31" t="n">
        <v>0</v>
      </c>
      <c r="I39" s="31" t="n">
        <v>0</v>
      </c>
      <c r="J39" s="31" t="n">
        <v>0</v>
      </c>
      <c r="K39" s="32" t="n">
        <v>0</v>
      </c>
    </row>
    <row r="40" s="3" customFormat="true" ht="15.75" hidden="false" customHeight="true" outlineLevel="0" collapsed="false">
      <c r="A40" s="38" t="s">
        <v>39</v>
      </c>
      <c r="B40" s="37" t="s">
        <v>40</v>
      </c>
      <c r="C40" s="29" t="s">
        <v>35</v>
      </c>
      <c r="D40" s="30" t="s">
        <v>28</v>
      </c>
      <c r="E40" s="31" t="n">
        <v>0</v>
      </c>
      <c r="F40" s="31" t="n">
        <v>14313.91</v>
      </c>
      <c r="G40" s="31" t="n">
        <v>0</v>
      </c>
      <c r="H40" s="31" t="n">
        <v>0</v>
      </c>
      <c r="I40" s="31" t="n">
        <v>0</v>
      </c>
      <c r="J40" s="32" t="n">
        <v>0</v>
      </c>
      <c r="K40" s="32" t="n">
        <v>14313.91</v>
      </c>
    </row>
    <row r="41" s="3" customFormat="true" ht="15.75" hidden="false" customHeight="true" outlineLevel="0" collapsed="false">
      <c r="A41" s="38"/>
      <c r="B41" s="37"/>
      <c r="C41" s="29"/>
      <c r="D41" s="30" t="s">
        <v>29</v>
      </c>
      <c r="E41" s="31" t="n">
        <v>0</v>
      </c>
      <c r="F41" s="31" t="n">
        <v>13470.5</v>
      </c>
      <c r="G41" s="31" t="n">
        <v>0</v>
      </c>
      <c r="H41" s="31" t="n">
        <v>0</v>
      </c>
      <c r="I41" s="31" t="n">
        <v>0</v>
      </c>
      <c r="J41" s="31" t="n">
        <v>0</v>
      </c>
      <c r="K41" s="32" t="n">
        <v>13470.5</v>
      </c>
    </row>
    <row r="42" s="3" customFormat="true" ht="15.75" hidden="false" customHeight="true" outlineLevel="0" collapsed="false">
      <c r="A42" s="38"/>
      <c r="B42" s="37"/>
      <c r="C42" s="29"/>
      <c r="D42" s="30" t="s">
        <v>30</v>
      </c>
      <c r="E42" s="31" t="n">
        <v>0</v>
      </c>
      <c r="F42" s="31" t="n">
        <v>708.97</v>
      </c>
      <c r="G42" s="31" t="n">
        <v>0</v>
      </c>
      <c r="H42" s="31" t="n">
        <v>0</v>
      </c>
      <c r="I42" s="31" t="n">
        <v>0</v>
      </c>
      <c r="J42" s="31" t="n">
        <v>0</v>
      </c>
      <c r="K42" s="32" t="n">
        <v>708.97</v>
      </c>
    </row>
    <row r="43" s="3" customFormat="true" ht="15.75" hidden="false" customHeight="true" outlineLevel="0" collapsed="false">
      <c r="A43" s="38"/>
      <c r="B43" s="37"/>
      <c r="C43" s="29"/>
      <c r="D43" s="30" t="s">
        <v>31</v>
      </c>
      <c r="E43" s="31" t="n">
        <v>0</v>
      </c>
      <c r="F43" s="31" t="n">
        <v>134.44</v>
      </c>
      <c r="G43" s="31" t="n">
        <v>0</v>
      </c>
      <c r="H43" s="31" t="n">
        <v>0</v>
      </c>
      <c r="I43" s="31" t="n">
        <v>0</v>
      </c>
      <c r="J43" s="31" t="n">
        <v>0</v>
      </c>
      <c r="K43" s="32" t="n">
        <v>134.44</v>
      </c>
    </row>
    <row r="44" s="3" customFormat="true" ht="15.75" hidden="false" customHeight="true" outlineLevel="0" collapsed="false">
      <c r="A44" s="38"/>
      <c r="B44" s="37"/>
      <c r="C44" s="29"/>
      <c r="D44" s="30" t="s">
        <v>32</v>
      </c>
      <c r="E44" s="31" t="n">
        <v>0</v>
      </c>
      <c r="F44" s="31" t="n">
        <v>0</v>
      </c>
      <c r="G44" s="31" t="n">
        <v>0</v>
      </c>
      <c r="H44" s="31" t="n">
        <v>0</v>
      </c>
      <c r="I44" s="31" t="n">
        <v>0</v>
      </c>
      <c r="J44" s="31" t="n">
        <v>0</v>
      </c>
      <c r="K44" s="32" t="n">
        <v>0</v>
      </c>
    </row>
    <row r="45" s="3" customFormat="true" ht="27.75" hidden="false" customHeight="true" outlineLevel="0" collapsed="false">
      <c r="A45" s="27" t="s">
        <v>41</v>
      </c>
      <c r="B45" s="28" t="s">
        <v>42</v>
      </c>
      <c r="C45" s="29" t="s">
        <v>27</v>
      </c>
      <c r="D45" s="30" t="s">
        <v>28</v>
      </c>
      <c r="E45" s="32" t="n">
        <v>3693879.78</v>
      </c>
      <c r="F45" s="32" t="n">
        <v>3611658.44</v>
      </c>
      <c r="G45" s="32" t="n">
        <v>3613557.59</v>
      </c>
      <c r="H45" s="32" t="n">
        <v>3491276.46</v>
      </c>
      <c r="I45" s="32" t="n">
        <v>3611687.9</v>
      </c>
      <c r="J45" s="32" t="n">
        <v>3776497.38</v>
      </c>
      <c r="K45" s="32" t="n">
        <v>21798557.55</v>
      </c>
      <c r="L45" s="39"/>
    </row>
    <row r="46" s="3" customFormat="true" ht="12.75" hidden="false" customHeight="true" outlineLevel="0" collapsed="false">
      <c r="A46" s="27"/>
      <c r="B46" s="28"/>
      <c r="C46" s="29"/>
      <c r="D46" s="30" t="s">
        <v>29</v>
      </c>
      <c r="E46" s="32" t="n">
        <v>0</v>
      </c>
      <c r="F46" s="32" t="n">
        <v>0</v>
      </c>
      <c r="G46" s="32" t="n">
        <v>0</v>
      </c>
      <c r="H46" s="32" t="n">
        <v>0</v>
      </c>
      <c r="I46" s="32" t="n">
        <v>0</v>
      </c>
      <c r="J46" s="32" t="n">
        <v>0</v>
      </c>
      <c r="K46" s="32" t="n">
        <v>0</v>
      </c>
    </row>
    <row r="47" s="3" customFormat="true" ht="12.75" hidden="false" customHeight="true" outlineLevel="0" collapsed="false">
      <c r="A47" s="27"/>
      <c r="B47" s="28"/>
      <c r="C47" s="29"/>
      <c r="D47" s="30" t="s">
        <v>30</v>
      </c>
      <c r="E47" s="32" t="n">
        <v>2579692.24</v>
      </c>
      <c r="F47" s="32" t="n">
        <v>2561373.44</v>
      </c>
      <c r="G47" s="32" t="n">
        <v>2563138.15</v>
      </c>
      <c r="H47" s="32" t="n">
        <v>2563138.15</v>
      </c>
      <c r="I47" s="32" t="n">
        <v>2563138.15</v>
      </c>
      <c r="J47" s="32" t="n">
        <v>2563138.15</v>
      </c>
      <c r="K47" s="32" t="n">
        <v>15393618.28</v>
      </c>
    </row>
    <row r="48" s="3" customFormat="true" ht="12.75" hidden="false" customHeight="true" outlineLevel="0" collapsed="false">
      <c r="A48" s="27"/>
      <c r="B48" s="28"/>
      <c r="C48" s="29"/>
      <c r="D48" s="30" t="s">
        <v>31</v>
      </c>
      <c r="E48" s="32" t="n">
        <v>1114187.54</v>
      </c>
      <c r="F48" s="32" t="n">
        <v>1050285</v>
      </c>
      <c r="G48" s="32" t="n">
        <v>1050419.44</v>
      </c>
      <c r="H48" s="32" t="n">
        <v>928138.31</v>
      </c>
      <c r="I48" s="32" t="n">
        <v>1048549.75</v>
      </c>
      <c r="J48" s="32" t="n">
        <v>1213359.23</v>
      </c>
      <c r="K48" s="32" t="n">
        <v>6404939.27</v>
      </c>
    </row>
    <row r="49" s="3" customFormat="true" ht="12.75" hidden="false" customHeight="true" outlineLevel="0" collapsed="false">
      <c r="A49" s="27"/>
      <c r="B49" s="28"/>
      <c r="C49" s="29"/>
      <c r="D49" s="30" t="s">
        <v>32</v>
      </c>
      <c r="E49" s="32" t="n">
        <v>0</v>
      </c>
      <c r="F49" s="32" t="n">
        <v>0</v>
      </c>
      <c r="G49" s="32" t="n">
        <v>0</v>
      </c>
      <c r="H49" s="32" t="n">
        <v>0</v>
      </c>
      <c r="I49" s="32" t="n">
        <v>0</v>
      </c>
      <c r="J49" s="32" t="n">
        <v>0</v>
      </c>
      <c r="K49" s="32" t="n">
        <v>0</v>
      </c>
    </row>
    <row r="50" s="3" customFormat="true" ht="13.5" hidden="false" customHeight="true" outlineLevel="0" collapsed="false">
      <c r="A50" s="27"/>
      <c r="B50" s="28"/>
      <c r="C50" s="29" t="s">
        <v>35</v>
      </c>
      <c r="D50" s="30" t="s">
        <v>28</v>
      </c>
      <c r="E50" s="32" t="n">
        <v>3693879.78</v>
      </c>
      <c r="F50" s="32" t="n">
        <v>3611658.44</v>
      </c>
      <c r="G50" s="32" t="n">
        <v>3613557.59</v>
      </c>
      <c r="H50" s="32" t="n">
        <v>3491276.46</v>
      </c>
      <c r="I50" s="32" t="n">
        <v>3611687.9</v>
      </c>
      <c r="J50" s="32" t="n">
        <v>3776497.38</v>
      </c>
      <c r="K50" s="32" t="n">
        <v>21798557.55</v>
      </c>
    </row>
    <row r="51" s="3" customFormat="true" ht="13.5" hidden="false" customHeight="true" outlineLevel="0" collapsed="false">
      <c r="A51" s="27"/>
      <c r="B51" s="28"/>
      <c r="C51" s="29"/>
      <c r="D51" s="30" t="s">
        <v>29</v>
      </c>
      <c r="E51" s="32" t="n">
        <v>0</v>
      </c>
      <c r="F51" s="32" t="n">
        <v>0</v>
      </c>
      <c r="G51" s="32" t="n">
        <v>0</v>
      </c>
      <c r="H51" s="32" t="n">
        <v>0</v>
      </c>
      <c r="I51" s="32" t="n">
        <v>0</v>
      </c>
      <c r="J51" s="32" t="n">
        <v>0</v>
      </c>
      <c r="K51" s="32" t="n">
        <v>0</v>
      </c>
    </row>
    <row r="52" s="3" customFormat="true" ht="13.5" hidden="false" customHeight="true" outlineLevel="0" collapsed="false">
      <c r="A52" s="27"/>
      <c r="B52" s="28"/>
      <c r="C52" s="29"/>
      <c r="D52" s="30" t="s">
        <v>30</v>
      </c>
      <c r="E52" s="32" t="n">
        <v>2579692.24</v>
      </c>
      <c r="F52" s="32" t="n">
        <v>2561373.44</v>
      </c>
      <c r="G52" s="32" t="n">
        <v>2563138.15</v>
      </c>
      <c r="H52" s="32" t="n">
        <v>2563138.15</v>
      </c>
      <c r="I52" s="32" t="n">
        <v>2563138.15</v>
      </c>
      <c r="J52" s="32" t="n">
        <v>2563138.15</v>
      </c>
      <c r="K52" s="32" t="n">
        <v>15393618.28</v>
      </c>
    </row>
    <row r="53" s="3" customFormat="true" ht="13.5" hidden="false" customHeight="true" outlineLevel="0" collapsed="false">
      <c r="A53" s="27"/>
      <c r="B53" s="28"/>
      <c r="C53" s="29"/>
      <c r="D53" s="30" t="s">
        <v>31</v>
      </c>
      <c r="E53" s="32" t="n">
        <v>1114187.54</v>
      </c>
      <c r="F53" s="32" t="n">
        <v>1050285</v>
      </c>
      <c r="G53" s="32" t="n">
        <v>1050419.44</v>
      </c>
      <c r="H53" s="32" t="n">
        <v>928138.31</v>
      </c>
      <c r="I53" s="32" t="n">
        <v>1048549.75</v>
      </c>
      <c r="J53" s="32" t="n">
        <v>1213359.23</v>
      </c>
      <c r="K53" s="32" t="n">
        <v>6404939.27</v>
      </c>
    </row>
    <row r="54" s="3" customFormat="true" ht="13.5" hidden="false" customHeight="true" outlineLevel="0" collapsed="false">
      <c r="A54" s="27"/>
      <c r="B54" s="28"/>
      <c r="C54" s="29"/>
      <c r="D54" s="30" t="s">
        <v>32</v>
      </c>
      <c r="E54" s="32" t="n">
        <v>0</v>
      </c>
      <c r="F54" s="32" t="n">
        <v>0</v>
      </c>
      <c r="G54" s="32" t="n">
        <v>0</v>
      </c>
      <c r="H54" s="32" t="n">
        <v>0</v>
      </c>
      <c r="I54" s="32" t="n">
        <v>0</v>
      </c>
      <c r="J54" s="32" t="n">
        <v>0</v>
      </c>
      <c r="K54" s="32" t="n">
        <v>0</v>
      </c>
    </row>
    <row r="55" s="3" customFormat="true" ht="15" hidden="false" customHeight="true" outlineLevel="0" collapsed="false">
      <c r="A55" s="40" t="s">
        <v>43</v>
      </c>
      <c r="B55" s="28" t="s">
        <v>44</v>
      </c>
      <c r="C55" s="29" t="s">
        <v>35</v>
      </c>
      <c r="D55" s="30" t="s">
        <v>28</v>
      </c>
      <c r="E55" s="31" t="n">
        <v>675227.28</v>
      </c>
      <c r="F55" s="31" t="n">
        <v>674648.1</v>
      </c>
      <c r="G55" s="31" t="n">
        <v>674648.09</v>
      </c>
      <c r="H55" s="31" t="n">
        <v>696590.23</v>
      </c>
      <c r="I55" s="31" t="n">
        <v>817001.67</v>
      </c>
      <c r="J55" s="31" t="n">
        <v>981811.15</v>
      </c>
      <c r="K55" s="31" t="n">
        <v>4519926.51</v>
      </c>
    </row>
    <row r="56" s="3" customFormat="true" ht="15" hidden="false" customHeight="true" outlineLevel="0" collapsed="false">
      <c r="A56" s="40"/>
      <c r="B56" s="28"/>
      <c r="C56" s="29"/>
      <c r="D56" s="30" t="s">
        <v>29</v>
      </c>
      <c r="E56" s="32" t="n">
        <v>0</v>
      </c>
      <c r="F56" s="32" t="n">
        <v>0</v>
      </c>
      <c r="G56" s="32" t="n">
        <v>0</v>
      </c>
      <c r="H56" s="32" t="n">
        <v>0</v>
      </c>
      <c r="I56" s="32" t="n">
        <v>0</v>
      </c>
      <c r="J56" s="32" t="n">
        <v>0</v>
      </c>
      <c r="K56" s="31" t="n">
        <v>0</v>
      </c>
    </row>
    <row r="57" s="3" customFormat="true" ht="15" hidden="false" customHeight="true" outlineLevel="0" collapsed="false">
      <c r="A57" s="40"/>
      <c r="B57" s="28"/>
      <c r="C57" s="29"/>
      <c r="D57" s="30" t="s">
        <v>30</v>
      </c>
      <c r="E57" s="32" t="n">
        <v>0</v>
      </c>
      <c r="F57" s="32" t="n">
        <v>0</v>
      </c>
      <c r="G57" s="32" t="n">
        <v>0</v>
      </c>
      <c r="H57" s="32" t="n">
        <v>0</v>
      </c>
      <c r="I57" s="32" t="n">
        <v>0</v>
      </c>
      <c r="J57" s="32" t="n">
        <v>0</v>
      </c>
      <c r="K57" s="31" t="n">
        <v>0</v>
      </c>
    </row>
    <row r="58" s="3" customFormat="true" ht="15" hidden="false" customHeight="true" outlineLevel="0" collapsed="false">
      <c r="A58" s="40"/>
      <c r="B58" s="28"/>
      <c r="C58" s="29"/>
      <c r="D58" s="30" t="s">
        <v>31</v>
      </c>
      <c r="E58" s="32" t="n">
        <v>675227.28</v>
      </c>
      <c r="F58" s="32" t="n">
        <v>674648.1</v>
      </c>
      <c r="G58" s="32" t="n">
        <v>674648.09</v>
      </c>
      <c r="H58" s="32" t="n">
        <v>696590.23</v>
      </c>
      <c r="I58" s="32" t="n">
        <v>817001.67</v>
      </c>
      <c r="J58" s="32" t="n">
        <v>981811.15</v>
      </c>
      <c r="K58" s="31" t="n">
        <v>4519926.51</v>
      </c>
    </row>
    <row r="59" s="3" customFormat="true" ht="15" hidden="false" customHeight="true" outlineLevel="0" collapsed="false">
      <c r="A59" s="40"/>
      <c r="B59" s="28"/>
      <c r="C59" s="29"/>
      <c r="D59" s="30" t="s">
        <v>32</v>
      </c>
      <c r="E59" s="32" t="n">
        <v>0</v>
      </c>
      <c r="F59" s="32" t="n">
        <v>0</v>
      </c>
      <c r="G59" s="32" t="n">
        <v>0</v>
      </c>
      <c r="H59" s="32" t="n">
        <v>0</v>
      </c>
      <c r="I59" s="32" t="n">
        <v>0</v>
      </c>
      <c r="J59" s="32" t="n">
        <v>0</v>
      </c>
      <c r="K59" s="31" t="n">
        <v>0</v>
      </c>
    </row>
    <row r="60" s="3" customFormat="true" ht="15.75" hidden="false" customHeight="true" outlineLevel="0" collapsed="false">
      <c r="A60" s="41" t="s">
        <v>45</v>
      </c>
      <c r="B60" s="28" t="s">
        <v>46</v>
      </c>
      <c r="C60" s="29" t="s">
        <v>35</v>
      </c>
      <c r="D60" s="30" t="s">
        <v>28</v>
      </c>
      <c r="E60" s="31" t="n">
        <v>51460.96</v>
      </c>
      <c r="F60" s="31" t="n">
        <v>51460.96</v>
      </c>
      <c r="G60" s="31" t="n">
        <v>51460.96</v>
      </c>
      <c r="H60" s="31" t="n">
        <v>47628.4</v>
      </c>
      <c r="I60" s="31" t="n">
        <v>47628.4</v>
      </c>
      <c r="J60" s="31" t="n">
        <v>47628.4</v>
      </c>
      <c r="K60" s="31" t="n">
        <v>297268.08</v>
      </c>
    </row>
    <row r="61" s="3" customFormat="true" ht="15.75" hidden="false" customHeight="true" outlineLevel="0" collapsed="false">
      <c r="A61" s="41"/>
      <c r="B61" s="28"/>
      <c r="C61" s="29"/>
      <c r="D61" s="30" t="s">
        <v>29</v>
      </c>
      <c r="E61" s="32" t="n">
        <v>0</v>
      </c>
      <c r="F61" s="32" t="n">
        <v>0</v>
      </c>
      <c r="G61" s="32" t="n">
        <v>0</v>
      </c>
      <c r="H61" s="32" t="n">
        <v>0</v>
      </c>
      <c r="I61" s="32" t="n">
        <v>0</v>
      </c>
      <c r="J61" s="32" t="n">
        <v>0</v>
      </c>
      <c r="K61" s="31" t="n">
        <v>0</v>
      </c>
    </row>
    <row r="62" s="3" customFormat="true" ht="15.75" hidden="false" customHeight="true" outlineLevel="0" collapsed="false">
      <c r="A62" s="41"/>
      <c r="B62" s="28"/>
      <c r="C62" s="29"/>
      <c r="D62" s="30" t="s">
        <v>30</v>
      </c>
      <c r="E62" s="32" t="n">
        <v>0</v>
      </c>
      <c r="F62" s="32" t="n">
        <v>0</v>
      </c>
      <c r="G62" s="32" t="n">
        <v>0</v>
      </c>
      <c r="H62" s="32" t="n">
        <v>0</v>
      </c>
      <c r="I62" s="32" t="n">
        <v>0</v>
      </c>
      <c r="J62" s="32" t="n">
        <v>0</v>
      </c>
      <c r="K62" s="31" t="n">
        <v>0</v>
      </c>
    </row>
    <row r="63" s="3" customFormat="true" ht="15.75" hidden="false" customHeight="true" outlineLevel="0" collapsed="false">
      <c r="A63" s="41"/>
      <c r="B63" s="28"/>
      <c r="C63" s="29"/>
      <c r="D63" s="30" t="s">
        <v>31</v>
      </c>
      <c r="E63" s="32" t="n">
        <v>51460.96</v>
      </c>
      <c r="F63" s="32" t="n">
        <v>51460.96</v>
      </c>
      <c r="G63" s="32" t="n">
        <v>51460.96</v>
      </c>
      <c r="H63" s="32" t="n">
        <v>47628.4</v>
      </c>
      <c r="I63" s="32" t="n">
        <v>47628.4</v>
      </c>
      <c r="J63" s="32" t="n">
        <v>47628.4</v>
      </c>
      <c r="K63" s="31" t="n">
        <v>297268.08</v>
      </c>
    </row>
    <row r="64" s="3" customFormat="true" ht="15.75" hidden="false" customHeight="true" outlineLevel="0" collapsed="false">
      <c r="A64" s="41"/>
      <c r="B64" s="28"/>
      <c r="C64" s="29"/>
      <c r="D64" s="30" t="s">
        <v>32</v>
      </c>
      <c r="E64" s="32" t="n">
        <v>0</v>
      </c>
      <c r="F64" s="32" t="n">
        <v>0</v>
      </c>
      <c r="G64" s="32" t="n">
        <v>0</v>
      </c>
      <c r="H64" s="32" t="n">
        <v>0</v>
      </c>
      <c r="I64" s="32" t="n">
        <v>0</v>
      </c>
      <c r="J64" s="32" t="n">
        <v>0</v>
      </c>
      <c r="K64" s="31" t="n">
        <v>0</v>
      </c>
    </row>
    <row r="65" s="3" customFormat="true" ht="18.75" hidden="false" customHeight="true" outlineLevel="0" collapsed="false">
      <c r="A65" s="42" t="s">
        <v>47</v>
      </c>
      <c r="B65" s="28" t="s">
        <v>48</v>
      </c>
      <c r="C65" s="29" t="s">
        <v>35</v>
      </c>
      <c r="D65" s="30" t="s">
        <v>28</v>
      </c>
      <c r="E65" s="31" t="n">
        <v>2455727.86</v>
      </c>
      <c r="F65" s="31" t="n">
        <v>2437407.16</v>
      </c>
      <c r="G65" s="31" t="n">
        <v>2439169.77</v>
      </c>
      <c r="H65" s="31" t="n">
        <v>2439169.77</v>
      </c>
      <c r="I65" s="31" t="n">
        <v>2439169.77</v>
      </c>
      <c r="J65" s="31" t="n">
        <v>2439169.77</v>
      </c>
      <c r="K65" s="31" t="n">
        <v>14649814.1</v>
      </c>
    </row>
    <row r="66" s="3" customFormat="true" ht="18.75" hidden="false" customHeight="true" outlineLevel="0" collapsed="false">
      <c r="A66" s="42"/>
      <c r="B66" s="28"/>
      <c r="C66" s="29"/>
      <c r="D66" s="30" t="s">
        <v>29</v>
      </c>
      <c r="E66" s="32" t="n">
        <v>0</v>
      </c>
      <c r="F66" s="32" t="n">
        <v>0</v>
      </c>
      <c r="G66" s="32" t="n">
        <v>0</v>
      </c>
      <c r="H66" s="32" t="n">
        <v>0</v>
      </c>
      <c r="I66" s="32" t="n">
        <v>0</v>
      </c>
      <c r="J66" s="32" t="n">
        <v>0</v>
      </c>
      <c r="K66" s="31" t="n">
        <v>0</v>
      </c>
    </row>
    <row r="67" s="3" customFormat="true" ht="18.75" hidden="false" customHeight="true" outlineLevel="0" collapsed="false">
      <c r="A67" s="42"/>
      <c r="B67" s="28"/>
      <c r="C67" s="29"/>
      <c r="D67" s="30" t="s">
        <v>30</v>
      </c>
      <c r="E67" s="32" t="n">
        <v>2455727.86</v>
      </c>
      <c r="F67" s="32" t="n">
        <v>2437407.16</v>
      </c>
      <c r="G67" s="32" t="n">
        <v>2439169.77</v>
      </c>
      <c r="H67" s="32" t="n">
        <v>2439169.77</v>
      </c>
      <c r="I67" s="32" t="n">
        <v>2439169.77</v>
      </c>
      <c r="J67" s="32" t="n">
        <v>2439169.77</v>
      </c>
      <c r="K67" s="31" t="n">
        <v>14649814.1</v>
      </c>
    </row>
    <row r="68" s="3" customFormat="true" ht="18.75" hidden="false" customHeight="true" outlineLevel="0" collapsed="false">
      <c r="A68" s="42"/>
      <c r="B68" s="28"/>
      <c r="C68" s="29"/>
      <c r="D68" s="30" t="s">
        <v>31</v>
      </c>
      <c r="E68" s="32" t="n">
        <v>0</v>
      </c>
      <c r="F68" s="32" t="n">
        <v>0</v>
      </c>
      <c r="G68" s="32" t="n">
        <v>0</v>
      </c>
      <c r="H68" s="32" t="n">
        <v>0</v>
      </c>
      <c r="I68" s="32" t="n">
        <v>0</v>
      </c>
      <c r="J68" s="32" t="n">
        <v>0</v>
      </c>
      <c r="K68" s="31" t="n">
        <v>0</v>
      </c>
    </row>
    <row r="69" s="3" customFormat="true" ht="18.75" hidden="false" customHeight="true" outlineLevel="0" collapsed="false">
      <c r="A69" s="42"/>
      <c r="B69" s="28"/>
      <c r="C69" s="29"/>
      <c r="D69" s="30" t="s">
        <v>32</v>
      </c>
      <c r="E69" s="32" t="n">
        <v>0</v>
      </c>
      <c r="F69" s="32" t="n">
        <v>0</v>
      </c>
      <c r="G69" s="32" t="n">
        <v>0</v>
      </c>
      <c r="H69" s="32" t="n">
        <v>0</v>
      </c>
      <c r="I69" s="32" t="n">
        <v>0</v>
      </c>
      <c r="J69" s="32" t="n">
        <v>0</v>
      </c>
      <c r="K69" s="31" t="n">
        <v>0</v>
      </c>
    </row>
    <row r="70" s="3" customFormat="true" ht="14.25" hidden="false" customHeight="true" outlineLevel="0" collapsed="false">
      <c r="A70" s="42" t="s">
        <v>49</v>
      </c>
      <c r="B70" s="28" t="s">
        <v>50</v>
      </c>
      <c r="C70" s="29" t="s">
        <v>35</v>
      </c>
      <c r="D70" s="30" t="s">
        <v>28</v>
      </c>
      <c r="E70" s="31" t="n">
        <v>1410.5</v>
      </c>
      <c r="F70" s="31" t="n">
        <v>1412.4</v>
      </c>
      <c r="G70" s="31" t="n">
        <v>1414.5</v>
      </c>
      <c r="H70" s="31" t="n">
        <v>1414.5</v>
      </c>
      <c r="I70" s="31" t="n">
        <v>1414.5</v>
      </c>
      <c r="J70" s="31" t="n">
        <v>1414.5</v>
      </c>
      <c r="K70" s="31" t="n">
        <v>8480.9</v>
      </c>
    </row>
    <row r="71" s="3" customFormat="true" ht="14.25" hidden="false" customHeight="true" outlineLevel="0" collapsed="false">
      <c r="A71" s="42"/>
      <c r="B71" s="28"/>
      <c r="C71" s="29"/>
      <c r="D71" s="30" t="s">
        <v>29</v>
      </c>
      <c r="E71" s="32" t="n">
        <v>0</v>
      </c>
      <c r="F71" s="32" t="n">
        <v>0</v>
      </c>
      <c r="G71" s="32" t="n">
        <v>0</v>
      </c>
      <c r="H71" s="32" t="n">
        <v>0</v>
      </c>
      <c r="I71" s="32" t="n">
        <v>0</v>
      </c>
      <c r="J71" s="32" t="n">
        <v>0</v>
      </c>
      <c r="K71" s="31" t="n">
        <v>0</v>
      </c>
    </row>
    <row r="72" s="3" customFormat="true" ht="14.25" hidden="false" customHeight="true" outlineLevel="0" collapsed="false">
      <c r="A72" s="42"/>
      <c r="B72" s="28"/>
      <c r="C72" s="29"/>
      <c r="D72" s="30" t="s">
        <v>30</v>
      </c>
      <c r="E72" s="32" t="n">
        <v>1410.5</v>
      </c>
      <c r="F72" s="32" t="n">
        <v>1412.4</v>
      </c>
      <c r="G72" s="32" t="n">
        <v>1414.5</v>
      </c>
      <c r="H72" s="32" t="n">
        <v>1414.5</v>
      </c>
      <c r="I72" s="32" t="n">
        <v>1414.5</v>
      </c>
      <c r="J72" s="32" t="n">
        <v>1414.5</v>
      </c>
      <c r="K72" s="31" t="n">
        <v>8480.9</v>
      </c>
    </row>
    <row r="73" s="3" customFormat="true" ht="14.25" hidden="false" customHeight="true" outlineLevel="0" collapsed="false">
      <c r="A73" s="42"/>
      <c r="B73" s="28"/>
      <c r="C73" s="29"/>
      <c r="D73" s="30" t="s">
        <v>31</v>
      </c>
      <c r="E73" s="32" t="n">
        <v>0</v>
      </c>
      <c r="F73" s="32" t="n">
        <v>0</v>
      </c>
      <c r="G73" s="32" t="n">
        <v>0</v>
      </c>
      <c r="H73" s="32" t="n">
        <v>0</v>
      </c>
      <c r="I73" s="32" t="n">
        <v>0</v>
      </c>
      <c r="J73" s="32" t="n">
        <v>0</v>
      </c>
      <c r="K73" s="31" t="n">
        <v>0</v>
      </c>
    </row>
    <row r="74" s="3" customFormat="true" ht="14.25" hidden="false" customHeight="true" outlineLevel="0" collapsed="false">
      <c r="A74" s="42"/>
      <c r="B74" s="28"/>
      <c r="C74" s="29"/>
      <c r="D74" s="30" t="s">
        <v>32</v>
      </c>
      <c r="E74" s="32" t="n">
        <v>0</v>
      </c>
      <c r="F74" s="32" t="n">
        <v>0</v>
      </c>
      <c r="G74" s="32" t="n">
        <v>0</v>
      </c>
      <c r="H74" s="32" t="n">
        <v>0</v>
      </c>
      <c r="I74" s="32" t="n">
        <v>0</v>
      </c>
      <c r="J74" s="32" t="n">
        <v>0</v>
      </c>
      <c r="K74" s="31" t="n">
        <v>0</v>
      </c>
    </row>
    <row r="75" s="3" customFormat="true" ht="25.5" hidden="false" customHeight="true" outlineLevel="0" collapsed="false">
      <c r="A75" s="43" t="s">
        <v>51</v>
      </c>
      <c r="B75" s="28" t="s">
        <v>52</v>
      </c>
      <c r="C75" s="29" t="s">
        <v>35</v>
      </c>
      <c r="D75" s="30" t="s">
        <v>28</v>
      </c>
      <c r="E75" s="31" t="n">
        <v>104636.8</v>
      </c>
      <c r="F75" s="31" t="n">
        <v>104636.8</v>
      </c>
      <c r="G75" s="31" t="n">
        <v>104636.8</v>
      </c>
      <c r="H75" s="31" t="n">
        <v>104636.8</v>
      </c>
      <c r="I75" s="31" t="n">
        <v>104636.8</v>
      </c>
      <c r="J75" s="31" t="n">
        <v>104636.8</v>
      </c>
      <c r="K75" s="31" t="n">
        <v>627820.8</v>
      </c>
    </row>
    <row r="76" s="3" customFormat="true" ht="25.5" hidden="false" customHeight="true" outlineLevel="0" collapsed="false">
      <c r="A76" s="43"/>
      <c r="B76" s="28"/>
      <c r="C76" s="29"/>
      <c r="D76" s="30" t="s">
        <v>29</v>
      </c>
      <c r="E76" s="32" t="n">
        <v>0</v>
      </c>
      <c r="F76" s="32" t="n">
        <v>0</v>
      </c>
      <c r="G76" s="32" t="n">
        <v>0</v>
      </c>
      <c r="H76" s="32" t="n">
        <v>0</v>
      </c>
      <c r="I76" s="32" t="n">
        <v>0</v>
      </c>
      <c r="J76" s="32" t="n">
        <v>0</v>
      </c>
      <c r="K76" s="31" t="n">
        <v>0</v>
      </c>
    </row>
    <row r="77" s="3" customFormat="true" ht="25.5" hidden="false" customHeight="true" outlineLevel="0" collapsed="false">
      <c r="A77" s="43"/>
      <c r="B77" s="28"/>
      <c r="C77" s="29"/>
      <c r="D77" s="30" t="s">
        <v>30</v>
      </c>
      <c r="E77" s="32" t="n">
        <v>104636.8</v>
      </c>
      <c r="F77" s="32" t="n">
        <v>104636.8</v>
      </c>
      <c r="G77" s="32" t="n">
        <v>104636.8</v>
      </c>
      <c r="H77" s="32" t="n">
        <v>104636.8</v>
      </c>
      <c r="I77" s="32" t="n">
        <v>104636.8</v>
      </c>
      <c r="J77" s="32" t="n">
        <v>104636.8</v>
      </c>
      <c r="K77" s="31" t="n">
        <v>627820.8</v>
      </c>
    </row>
    <row r="78" s="3" customFormat="true" ht="25.5" hidden="false" customHeight="true" outlineLevel="0" collapsed="false">
      <c r="A78" s="43"/>
      <c r="B78" s="28"/>
      <c r="C78" s="29"/>
      <c r="D78" s="30" t="s">
        <v>31</v>
      </c>
      <c r="E78" s="32" t="n">
        <v>0</v>
      </c>
      <c r="F78" s="32" t="n">
        <v>0</v>
      </c>
      <c r="G78" s="32" t="n">
        <v>0</v>
      </c>
      <c r="H78" s="32" t="n">
        <v>0</v>
      </c>
      <c r="I78" s="32" t="n">
        <v>0</v>
      </c>
      <c r="J78" s="32" t="n">
        <v>0</v>
      </c>
      <c r="K78" s="31" t="n">
        <v>0</v>
      </c>
    </row>
    <row r="79" s="3" customFormat="true" ht="25.5" hidden="false" customHeight="true" outlineLevel="0" collapsed="false">
      <c r="A79" s="43"/>
      <c r="B79" s="28"/>
      <c r="C79" s="29"/>
      <c r="D79" s="30" t="s">
        <v>32</v>
      </c>
      <c r="E79" s="32" t="n">
        <v>0</v>
      </c>
      <c r="F79" s="32" t="n">
        <v>0</v>
      </c>
      <c r="G79" s="32" t="n">
        <v>0</v>
      </c>
      <c r="H79" s="32" t="n">
        <v>0</v>
      </c>
      <c r="I79" s="32" t="n">
        <v>0</v>
      </c>
      <c r="J79" s="32" t="n">
        <v>0</v>
      </c>
      <c r="K79" s="31" t="n">
        <v>0</v>
      </c>
    </row>
    <row r="80" s="3" customFormat="true" ht="28.5" hidden="false" customHeight="true" outlineLevel="0" collapsed="false">
      <c r="A80" s="43" t="s">
        <v>53</v>
      </c>
      <c r="B80" s="28" t="s">
        <v>54</v>
      </c>
      <c r="C80" s="29" t="s">
        <v>35</v>
      </c>
      <c r="D80" s="30" t="s">
        <v>28</v>
      </c>
      <c r="E80" s="31" t="n">
        <v>19366.6</v>
      </c>
      <c r="F80" s="31" t="n">
        <v>19366.6</v>
      </c>
      <c r="G80" s="31" t="n">
        <v>19366.6</v>
      </c>
      <c r="H80" s="31" t="n">
        <v>17441.08</v>
      </c>
      <c r="I80" s="31" t="n">
        <v>17441.08</v>
      </c>
      <c r="J80" s="31" t="n">
        <v>17441.08</v>
      </c>
      <c r="K80" s="31" t="n">
        <v>110423.04</v>
      </c>
    </row>
    <row r="81" s="3" customFormat="true" ht="28.5" hidden="false" customHeight="true" outlineLevel="0" collapsed="false">
      <c r="A81" s="43"/>
      <c r="B81" s="28"/>
      <c r="C81" s="29"/>
      <c r="D81" s="30" t="s">
        <v>29</v>
      </c>
      <c r="E81" s="32" t="n">
        <v>0</v>
      </c>
      <c r="F81" s="32" t="n">
        <v>0</v>
      </c>
      <c r="G81" s="32" t="n">
        <v>0</v>
      </c>
      <c r="H81" s="32" t="n">
        <v>0</v>
      </c>
      <c r="I81" s="32" t="n">
        <v>0</v>
      </c>
      <c r="J81" s="32" t="n">
        <v>0</v>
      </c>
      <c r="K81" s="31" t="n">
        <v>0</v>
      </c>
    </row>
    <row r="82" s="3" customFormat="true" ht="28.5" hidden="false" customHeight="true" outlineLevel="0" collapsed="false">
      <c r="A82" s="43"/>
      <c r="B82" s="28"/>
      <c r="C82" s="29"/>
      <c r="D82" s="30" t="s">
        <v>30</v>
      </c>
      <c r="E82" s="32" t="n">
        <v>17432.48</v>
      </c>
      <c r="F82" s="32" t="n">
        <v>17432.48</v>
      </c>
      <c r="G82" s="32" t="n">
        <v>17432.48</v>
      </c>
      <c r="H82" s="32" t="n">
        <v>17432.48</v>
      </c>
      <c r="I82" s="32" t="n">
        <v>17432.48</v>
      </c>
      <c r="J82" s="32" t="n">
        <v>17432.48</v>
      </c>
      <c r="K82" s="31" t="n">
        <v>104594.88</v>
      </c>
    </row>
    <row r="83" s="3" customFormat="true" ht="28.5" hidden="false" customHeight="true" outlineLevel="0" collapsed="false">
      <c r="A83" s="43"/>
      <c r="B83" s="28"/>
      <c r="C83" s="29"/>
      <c r="D83" s="30" t="s">
        <v>31</v>
      </c>
      <c r="E83" s="32" t="n">
        <v>1934.12</v>
      </c>
      <c r="F83" s="32" t="n">
        <v>1934.12</v>
      </c>
      <c r="G83" s="32" t="n">
        <v>1934.12</v>
      </c>
      <c r="H83" s="32" t="n">
        <v>8.6</v>
      </c>
      <c r="I83" s="32" t="n">
        <v>8.6</v>
      </c>
      <c r="J83" s="32" t="n">
        <v>8.6</v>
      </c>
      <c r="K83" s="31" t="n">
        <v>5828.16</v>
      </c>
    </row>
    <row r="84" s="3" customFormat="true" ht="28.5" hidden="false" customHeight="true" outlineLevel="0" collapsed="false">
      <c r="A84" s="43"/>
      <c r="B84" s="28"/>
      <c r="C84" s="29"/>
      <c r="D84" s="30" t="s">
        <v>32</v>
      </c>
      <c r="E84" s="32" t="n">
        <v>0</v>
      </c>
      <c r="F84" s="32" t="n">
        <v>0</v>
      </c>
      <c r="G84" s="32" t="n">
        <v>0</v>
      </c>
      <c r="H84" s="32" t="n">
        <v>0</v>
      </c>
      <c r="I84" s="32" t="n">
        <v>0</v>
      </c>
      <c r="J84" s="32" t="n">
        <v>0</v>
      </c>
      <c r="K84" s="31" t="n">
        <v>0</v>
      </c>
    </row>
    <row r="85" s="3" customFormat="true" ht="18" hidden="false" customHeight="true" outlineLevel="0" collapsed="false">
      <c r="A85" s="43" t="s">
        <v>55</v>
      </c>
      <c r="B85" s="28" t="s">
        <v>56</v>
      </c>
      <c r="C85" s="29" t="s">
        <v>35</v>
      </c>
      <c r="D85" s="30" t="s">
        <v>28</v>
      </c>
      <c r="E85" s="31" t="n">
        <v>385515.18</v>
      </c>
      <c r="F85" s="31" t="n">
        <v>322241.82</v>
      </c>
      <c r="G85" s="31" t="n">
        <v>322376.27</v>
      </c>
      <c r="H85" s="31" t="n">
        <v>183911.08</v>
      </c>
      <c r="I85" s="31" t="n">
        <v>183911.08</v>
      </c>
      <c r="J85" s="31" t="n">
        <v>183911.08</v>
      </c>
      <c r="K85" s="31" t="n">
        <v>1581866.52</v>
      </c>
    </row>
    <row r="86" s="3" customFormat="true" ht="18" hidden="false" customHeight="true" outlineLevel="0" collapsed="false">
      <c r="A86" s="43"/>
      <c r="B86" s="28"/>
      <c r="C86" s="29"/>
      <c r="D86" s="30" t="s">
        <v>29</v>
      </c>
      <c r="E86" s="32" t="n">
        <v>0</v>
      </c>
      <c r="F86" s="32" t="n">
        <v>0</v>
      </c>
      <c r="G86" s="32" t="n">
        <v>0</v>
      </c>
      <c r="H86" s="32" t="n">
        <v>0</v>
      </c>
      <c r="I86" s="32" t="n">
        <v>0</v>
      </c>
      <c r="J86" s="32" t="n">
        <v>0</v>
      </c>
      <c r="K86" s="31" t="n">
        <v>0</v>
      </c>
    </row>
    <row r="87" s="3" customFormat="true" ht="18" hidden="false" customHeight="true" outlineLevel="0" collapsed="false">
      <c r="A87" s="43"/>
      <c r="B87" s="28"/>
      <c r="C87" s="29"/>
      <c r="D87" s="30" t="s">
        <v>30</v>
      </c>
      <c r="E87" s="32" t="n">
        <v>0</v>
      </c>
      <c r="F87" s="32" t="n">
        <v>0</v>
      </c>
      <c r="G87" s="32" t="n">
        <v>0</v>
      </c>
      <c r="H87" s="32" t="n">
        <v>0</v>
      </c>
      <c r="I87" s="32" t="n">
        <v>0</v>
      </c>
      <c r="J87" s="32" t="n">
        <v>0</v>
      </c>
      <c r="K87" s="31" t="n">
        <v>0</v>
      </c>
    </row>
    <row r="88" s="3" customFormat="true" ht="18" hidden="false" customHeight="true" outlineLevel="0" collapsed="false">
      <c r="A88" s="43"/>
      <c r="B88" s="28"/>
      <c r="C88" s="29"/>
      <c r="D88" s="30" t="s">
        <v>31</v>
      </c>
      <c r="E88" s="32" t="n">
        <v>385515.18</v>
      </c>
      <c r="F88" s="32" t="n">
        <v>322241.82</v>
      </c>
      <c r="G88" s="32" t="n">
        <v>322376.27</v>
      </c>
      <c r="H88" s="32" t="n">
        <v>183911.08</v>
      </c>
      <c r="I88" s="32" t="n">
        <v>183911.08</v>
      </c>
      <c r="J88" s="32" t="n">
        <v>183911.08</v>
      </c>
      <c r="K88" s="31" t="n">
        <v>1581866.52</v>
      </c>
    </row>
    <row r="89" s="3" customFormat="true" ht="18" hidden="false" customHeight="true" outlineLevel="0" collapsed="false">
      <c r="A89" s="43"/>
      <c r="B89" s="28"/>
      <c r="C89" s="29"/>
      <c r="D89" s="30" t="s">
        <v>32</v>
      </c>
      <c r="E89" s="32" t="n">
        <v>0</v>
      </c>
      <c r="F89" s="32" t="n">
        <v>0</v>
      </c>
      <c r="G89" s="32" t="n">
        <v>0</v>
      </c>
      <c r="H89" s="32" t="n">
        <v>0</v>
      </c>
      <c r="I89" s="32" t="n">
        <v>0</v>
      </c>
      <c r="J89" s="32" t="n">
        <v>0</v>
      </c>
      <c r="K89" s="31" t="n">
        <v>0</v>
      </c>
    </row>
    <row r="90" s="3" customFormat="true" ht="17.25" hidden="false" customHeight="true" outlineLevel="0" collapsed="false">
      <c r="A90" s="43" t="s">
        <v>57</v>
      </c>
      <c r="B90" s="28" t="s">
        <v>58</v>
      </c>
      <c r="C90" s="29" t="s">
        <v>35</v>
      </c>
      <c r="D90" s="30" t="s">
        <v>28</v>
      </c>
      <c r="E90" s="31" t="n">
        <v>359.6</v>
      </c>
      <c r="F90" s="31" t="n">
        <v>319.6</v>
      </c>
      <c r="G90" s="31" t="n">
        <v>319.6</v>
      </c>
      <c r="H90" s="31" t="n">
        <v>319.6</v>
      </c>
      <c r="I90" s="31" t="n">
        <v>319.6</v>
      </c>
      <c r="J90" s="31" t="n">
        <v>319.6</v>
      </c>
      <c r="K90" s="31" t="n">
        <v>1957.6</v>
      </c>
    </row>
    <row r="91" s="3" customFormat="true" ht="17.25" hidden="false" customHeight="true" outlineLevel="0" collapsed="false">
      <c r="A91" s="43"/>
      <c r="B91" s="28"/>
      <c r="C91" s="29"/>
      <c r="D91" s="30" t="s">
        <v>29</v>
      </c>
      <c r="E91" s="32" t="n">
        <v>0</v>
      </c>
      <c r="F91" s="32" t="n">
        <v>0</v>
      </c>
      <c r="G91" s="32" t="n">
        <v>0</v>
      </c>
      <c r="H91" s="32" t="n">
        <v>0</v>
      </c>
      <c r="I91" s="32" t="n">
        <v>0</v>
      </c>
      <c r="J91" s="32" t="n">
        <v>0</v>
      </c>
      <c r="K91" s="31" t="n">
        <v>0</v>
      </c>
    </row>
    <row r="92" s="3" customFormat="true" ht="17.25" hidden="false" customHeight="true" outlineLevel="0" collapsed="false">
      <c r="A92" s="43"/>
      <c r="B92" s="28"/>
      <c r="C92" s="29"/>
      <c r="D92" s="30" t="s">
        <v>30</v>
      </c>
      <c r="E92" s="32" t="n">
        <v>319.6</v>
      </c>
      <c r="F92" s="32" t="n">
        <v>319.6</v>
      </c>
      <c r="G92" s="32" t="n">
        <v>319.6</v>
      </c>
      <c r="H92" s="32" t="n">
        <v>319.6</v>
      </c>
      <c r="I92" s="32" t="n">
        <v>319.6</v>
      </c>
      <c r="J92" s="32" t="n">
        <v>319.6</v>
      </c>
      <c r="K92" s="31" t="n">
        <v>1917.6</v>
      </c>
    </row>
    <row r="93" s="3" customFormat="true" ht="17.25" hidden="false" customHeight="true" outlineLevel="0" collapsed="false">
      <c r="A93" s="43"/>
      <c r="B93" s="28"/>
      <c r="C93" s="29"/>
      <c r="D93" s="30" t="s">
        <v>31</v>
      </c>
      <c r="E93" s="32" t="n">
        <v>40</v>
      </c>
      <c r="F93" s="32" t="n">
        <v>0</v>
      </c>
      <c r="G93" s="32" t="n">
        <v>0</v>
      </c>
      <c r="H93" s="32" t="n">
        <v>0</v>
      </c>
      <c r="I93" s="32" t="n">
        <v>0</v>
      </c>
      <c r="J93" s="32" t="n">
        <v>0</v>
      </c>
      <c r="K93" s="31" t="n">
        <v>40</v>
      </c>
    </row>
    <row r="94" s="3" customFormat="true" ht="17.25" hidden="false" customHeight="true" outlineLevel="0" collapsed="false">
      <c r="A94" s="43"/>
      <c r="B94" s="28"/>
      <c r="C94" s="29"/>
      <c r="D94" s="30" t="s">
        <v>32</v>
      </c>
      <c r="E94" s="32" t="n">
        <v>0</v>
      </c>
      <c r="F94" s="32" t="n">
        <v>0</v>
      </c>
      <c r="G94" s="32" t="n">
        <v>0</v>
      </c>
      <c r="H94" s="32" t="n">
        <v>0</v>
      </c>
      <c r="I94" s="32" t="n">
        <v>0</v>
      </c>
      <c r="J94" s="32" t="n">
        <v>0</v>
      </c>
      <c r="K94" s="31" t="n">
        <v>0</v>
      </c>
    </row>
    <row r="95" s="3" customFormat="true" ht="20.25" hidden="false" customHeight="true" outlineLevel="0" collapsed="false">
      <c r="A95" s="43" t="s">
        <v>59</v>
      </c>
      <c r="B95" s="28" t="s">
        <v>60</v>
      </c>
      <c r="C95" s="29" t="s">
        <v>35</v>
      </c>
      <c r="D95" s="30" t="s">
        <v>28</v>
      </c>
      <c r="E95" s="31" t="n">
        <v>175</v>
      </c>
      <c r="F95" s="31" t="n">
        <v>165</v>
      </c>
      <c r="G95" s="31" t="n">
        <v>165</v>
      </c>
      <c r="H95" s="31" t="n">
        <v>165</v>
      </c>
      <c r="I95" s="31" t="n">
        <v>165</v>
      </c>
      <c r="J95" s="31" t="n">
        <v>165</v>
      </c>
      <c r="K95" s="31" t="n">
        <v>1000</v>
      </c>
    </row>
    <row r="96" s="3" customFormat="true" ht="20.25" hidden="false" customHeight="true" outlineLevel="0" collapsed="false">
      <c r="A96" s="43"/>
      <c r="B96" s="28"/>
      <c r="C96" s="29"/>
      <c r="D96" s="30" t="s">
        <v>29</v>
      </c>
      <c r="E96" s="32" t="n">
        <v>0</v>
      </c>
      <c r="F96" s="32" t="n">
        <v>0</v>
      </c>
      <c r="G96" s="32" t="n">
        <v>0</v>
      </c>
      <c r="H96" s="32" t="n">
        <v>0</v>
      </c>
      <c r="I96" s="32" t="n">
        <v>0</v>
      </c>
      <c r="J96" s="32" t="n">
        <v>0</v>
      </c>
      <c r="K96" s="31" t="n">
        <v>0</v>
      </c>
    </row>
    <row r="97" s="3" customFormat="true" ht="20.25" hidden="false" customHeight="true" outlineLevel="0" collapsed="false">
      <c r="A97" s="43"/>
      <c r="B97" s="28"/>
      <c r="C97" s="29"/>
      <c r="D97" s="30" t="s">
        <v>30</v>
      </c>
      <c r="E97" s="32" t="n">
        <v>165</v>
      </c>
      <c r="F97" s="32" t="n">
        <v>165</v>
      </c>
      <c r="G97" s="32" t="n">
        <v>165</v>
      </c>
      <c r="H97" s="32" t="n">
        <v>165</v>
      </c>
      <c r="I97" s="32" t="n">
        <v>165</v>
      </c>
      <c r="J97" s="32" t="n">
        <v>165</v>
      </c>
      <c r="K97" s="31" t="n">
        <v>990</v>
      </c>
    </row>
    <row r="98" s="3" customFormat="true" ht="20.25" hidden="false" customHeight="true" outlineLevel="0" collapsed="false">
      <c r="A98" s="43"/>
      <c r="B98" s="28"/>
      <c r="C98" s="29"/>
      <c r="D98" s="30" t="s">
        <v>31</v>
      </c>
      <c r="E98" s="32" t="n">
        <v>10</v>
      </c>
      <c r="F98" s="32" t="n">
        <v>0</v>
      </c>
      <c r="G98" s="32" t="n">
        <v>0</v>
      </c>
      <c r="H98" s="32" t="n">
        <v>0</v>
      </c>
      <c r="I98" s="32" t="n">
        <v>0</v>
      </c>
      <c r="J98" s="32" t="n">
        <v>0</v>
      </c>
      <c r="K98" s="31" t="n">
        <v>10</v>
      </c>
    </row>
    <row r="99" s="3" customFormat="true" ht="20.25" hidden="false" customHeight="true" outlineLevel="0" collapsed="false">
      <c r="A99" s="43"/>
      <c r="B99" s="28"/>
      <c r="C99" s="29"/>
      <c r="D99" s="30" t="s">
        <v>32</v>
      </c>
      <c r="E99" s="32" t="n">
        <v>0</v>
      </c>
      <c r="F99" s="32" t="n">
        <v>0</v>
      </c>
      <c r="G99" s="32" t="n">
        <v>0</v>
      </c>
      <c r="H99" s="32" t="n">
        <v>0</v>
      </c>
      <c r="I99" s="32" t="n">
        <v>0</v>
      </c>
      <c r="J99" s="32" t="n">
        <v>0</v>
      </c>
      <c r="K99" s="31" t="n">
        <v>0</v>
      </c>
    </row>
    <row r="100" s="3" customFormat="true" ht="13.5" hidden="false" customHeight="true" outlineLevel="0" collapsed="false">
      <c r="A100" s="43" t="s">
        <v>61</v>
      </c>
      <c r="B100" s="28" t="s">
        <v>62</v>
      </c>
      <c r="C100" s="29" t="s">
        <v>27</v>
      </c>
      <c r="D100" s="30" t="s">
        <v>28</v>
      </c>
      <c r="E100" s="32" t="n">
        <v>1406.33</v>
      </c>
      <c r="F100" s="32" t="n">
        <v>1406.33</v>
      </c>
      <c r="G100" s="32" t="n">
        <v>1406.33</v>
      </c>
      <c r="H100" s="32" t="n">
        <v>1406.33</v>
      </c>
      <c r="I100" s="32" t="n">
        <v>1406.33</v>
      </c>
      <c r="J100" s="32" t="n">
        <v>1406.33</v>
      </c>
      <c r="K100" s="32" t="n">
        <v>8437.98</v>
      </c>
      <c r="L100" s="39"/>
    </row>
    <row r="101" s="3" customFormat="true" ht="13.5" hidden="false" customHeight="true" outlineLevel="0" collapsed="false">
      <c r="A101" s="43"/>
      <c r="B101" s="28"/>
      <c r="C101" s="29"/>
      <c r="D101" s="30" t="s">
        <v>29</v>
      </c>
      <c r="E101" s="32" t="n">
        <v>0</v>
      </c>
      <c r="F101" s="32" t="n">
        <v>0</v>
      </c>
      <c r="G101" s="32" t="n">
        <v>0</v>
      </c>
      <c r="H101" s="32" t="n">
        <v>0</v>
      </c>
      <c r="I101" s="32" t="n">
        <v>0</v>
      </c>
      <c r="J101" s="32" t="n">
        <v>0</v>
      </c>
      <c r="K101" s="32" t="n">
        <v>0</v>
      </c>
    </row>
    <row r="102" s="3" customFormat="true" ht="13.5" hidden="false" customHeight="true" outlineLevel="0" collapsed="false">
      <c r="A102" s="43"/>
      <c r="B102" s="28"/>
      <c r="C102" s="29"/>
      <c r="D102" s="30" t="s">
        <v>30</v>
      </c>
      <c r="E102" s="32" t="n">
        <v>0</v>
      </c>
      <c r="F102" s="32" t="n">
        <v>0</v>
      </c>
      <c r="G102" s="32" t="n">
        <v>0</v>
      </c>
      <c r="H102" s="32" t="n">
        <v>0</v>
      </c>
      <c r="I102" s="32" t="n">
        <v>0</v>
      </c>
      <c r="J102" s="32" t="n">
        <v>0</v>
      </c>
      <c r="K102" s="32" t="n">
        <v>0</v>
      </c>
    </row>
    <row r="103" s="3" customFormat="true" ht="13.5" hidden="false" customHeight="true" outlineLevel="0" collapsed="false">
      <c r="A103" s="43"/>
      <c r="B103" s="28"/>
      <c r="C103" s="29"/>
      <c r="D103" s="30" t="s">
        <v>31</v>
      </c>
      <c r="E103" s="32" t="n">
        <v>1406.33</v>
      </c>
      <c r="F103" s="32" t="n">
        <v>1406.33</v>
      </c>
      <c r="G103" s="32" t="n">
        <v>1406.33</v>
      </c>
      <c r="H103" s="32" t="n">
        <v>1406.33</v>
      </c>
      <c r="I103" s="32" t="n">
        <v>1406.33</v>
      </c>
      <c r="J103" s="32" t="n">
        <v>1406.33</v>
      </c>
      <c r="K103" s="32" t="n">
        <v>8437.98</v>
      </c>
    </row>
    <row r="104" s="3" customFormat="true" ht="13.5" hidden="false" customHeight="true" outlineLevel="0" collapsed="false">
      <c r="A104" s="43"/>
      <c r="B104" s="28"/>
      <c r="C104" s="29"/>
      <c r="D104" s="30" t="s">
        <v>32</v>
      </c>
      <c r="E104" s="32" t="n">
        <v>0</v>
      </c>
      <c r="F104" s="32" t="n">
        <v>0</v>
      </c>
      <c r="G104" s="32" t="n">
        <v>0</v>
      </c>
      <c r="H104" s="32" t="n">
        <v>0</v>
      </c>
      <c r="I104" s="32" t="n">
        <v>0</v>
      </c>
      <c r="J104" s="32" t="n">
        <v>0</v>
      </c>
      <c r="K104" s="32" t="n">
        <v>0</v>
      </c>
    </row>
    <row r="105" s="3" customFormat="true" ht="13.5" hidden="false" customHeight="true" outlineLevel="0" collapsed="false">
      <c r="A105" s="43"/>
      <c r="B105" s="28"/>
      <c r="C105" s="29" t="s">
        <v>35</v>
      </c>
      <c r="D105" s="30" t="s">
        <v>28</v>
      </c>
      <c r="E105" s="32" t="n">
        <v>1406.33</v>
      </c>
      <c r="F105" s="32" t="n">
        <v>1406.33</v>
      </c>
      <c r="G105" s="32" t="n">
        <v>1406.33</v>
      </c>
      <c r="H105" s="32" t="n">
        <v>1406.33</v>
      </c>
      <c r="I105" s="32" t="n">
        <v>1406.33</v>
      </c>
      <c r="J105" s="32" t="n">
        <v>1406.33</v>
      </c>
      <c r="K105" s="32" t="n">
        <v>8437.98</v>
      </c>
    </row>
    <row r="106" s="3" customFormat="true" ht="13.5" hidden="false" customHeight="true" outlineLevel="0" collapsed="false">
      <c r="A106" s="43"/>
      <c r="B106" s="28"/>
      <c r="C106" s="29"/>
      <c r="D106" s="30" t="s">
        <v>29</v>
      </c>
      <c r="E106" s="32" t="n">
        <v>0</v>
      </c>
      <c r="F106" s="32" t="n">
        <v>0</v>
      </c>
      <c r="G106" s="32" t="n">
        <v>0</v>
      </c>
      <c r="H106" s="32" t="n">
        <v>0</v>
      </c>
      <c r="I106" s="32" t="n">
        <v>0</v>
      </c>
      <c r="J106" s="32" t="n">
        <v>0</v>
      </c>
      <c r="K106" s="32" t="n">
        <v>0</v>
      </c>
    </row>
    <row r="107" s="3" customFormat="true" ht="13.5" hidden="false" customHeight="true" outlineLevel="0" collapsed="false">
      <c r="A107" s="43"/>
      <c r="B107" s="28"/>
      <c r="C107" s="29"/>
      <c r="D107" s="30" t="s">
        <v>30</v>
      </c>
      <c r="E107" s="32" t="n">
        <v>0</v>
      </c>
      <c r="F107" s="32" t="n">
        <v>0</v>
      </c>
      <c r="G107" s="32" t="n">
        <v>0</v>
      </c>
      <c r="H107" s="32" t="n">
        <v>0</v>
      </c>
      <c r="I107" s="32" t="n">
        <v>0</v>
      </c>
      <c r="J107" s="32" t="n">
        <v>0</v>
      </c>
      <c r="K107" s="32" t="n">
        <v>0</v>
      </c>
    </row>
    <row r="108" s="3" customFormat="true" ht="13.5" hidden="false" customHeight="true" outlineLevel="0" collapsed="false">
      <c r="A108" s="43"/>
      <c r="B108" s="28"/>
      <c r="C108" s="29"/>
      <c r="D108" s="30" t="s">
        <v>31</v>
      </c>
      <c r="E108" s="32" t="n">
        <v>1406.33</v>
      </c>
      <c r="F108" s="32" t="n">
        <v>1406.33</v>
      </c>
      <c r="G108" s="32" t="n">
        <v>1406.33</v>
      </c>
      <c r="H108" s="32" t="n">
        <v>1406.33</v>
      </c>
      <c r="I108" s="32" t="n">
        <v>1406.33</v>
      </c>
      <c r="J108" s="32" t="n">
        <v>1406.33</v>
      </c>
      <c r="K108" s="32" t="n">
        <v>8437.98</v>
      </c>
    </row>
    <row r="109" s="3" customFormat="true" ht="13.5" hidden="false" customHeight="true" outlineLevel="0" collapsed="false">
      <c r="A109" s="43"/>
      <c r="B109" s="28"/>
      <c r="C109" s="29"/>
      <c r="D109" s="30" t="s">
        <v>32</v>
      </c>
      <c r="E109" s="32" t="n">
        <v>0</v>
      </c>
      <c r="F109" s="32" t="n">
        <v>0</v>
      </c>
      <c r="G109" s="32" t="n">
        <v>0</v>
      </c>
      <c r="H109" s="32" t="n">
        <v>0</v>
      </c>
      <c r="I109" s="32" t="n">
        <v>0</v>
      </c>
      <c r="J109" s="32" t="n">
        <v>0</v>
      </c>
      <c r="K109" s="32" t="n">
        <v>0</v>
      </c>
    </row>
    <row r="110" s="3" customFormat="true" ht="15" hidden="false" customHeight="true" outlineLevel="0" collapsed="false">
      <c r="A110" s="43" t="s">
        <v>63</v>
      </c>
      <c r="B110" s="37" t="s">
        <v>64</v>
      </c>
      <c r="C110" s="29" t="s">
        <v>35</v>
      </c>
      <c r="D110" s="30" t="s">
        <v>28</v>
      </c>
      <c r="E110" s="32" t="n">
        <v>1036.53</v>
      </c>
      <c r="F110" s="32" t="n">
        <v>1036.53</v>
      </c>
      <c r="G110" s="32" t="n">
        <v>1036.53</v>
      </c>
      <c r="H110" s="32" t="n">
        <v>1036.53</v>
      </c>
      <c r="I110" s="32" t="n">
        <v>1036.53</v>
      </c>
      <c r="J110" s="32" t="n">
        <v>1036.53</v>
      </c>
      <c r="K110" s="32" t="n">
        <v>6219.18</v>
      </c>
    </row>
    <row r="111" s="3" customFormat="true" ht="15" hidden="false" customHeight="true" outlineLevel="0" collapsed="false">
      <c r="A111" s="43"/>
      <c r="B111" s="37"/>
      <c r="C111" s="29"/>
      <c r="D111" s="30" t="s">
        <v>29</v>
      </c>
      <c r="E111" s="31" t="n">
        <v>0</v>
      </c>
      <c r="F111" s="31" t="n">
        <v>0</v>
      </c>
      <c r="G111" s="31" t="n">
        <v>0</v>
      </c>
      <c r="H111" s="31" t="n">
        <v>0</v>
      </c>
      <c r="I111" s="31" t="n">
        <v>0</v>
      </c>
      <c r="J111" s="32" t="n">
        <v>0</v>
      </c>
      <c r="K111" s="32" t="n">
        <v>0</v>
      </c>
    </row>
    <row r="112" s="3" customFormat="true" ht="15" hidden="false" customHeight="true" outlineLevel="0" collapsed="false">
      <c r="A112" s="43"/>
      <c r="B112" s="37"/>
      <c r="C112" s="29"/>
      <c r="D112" s="30" t="s">
        <v>30</v>
      </c>
      <c r="E112" s="31" t="n">
        <v>0</v>
      </c>
      <c r="F112" s="31" t="n">
        <v>0</v>
      </c>
      <c r="G112" s="31" t="n">
        <v>0</v>
      </c>
      <c r="H112" s="31" t="n">
        <v>0</v>
      </c>
      <c r="I112" s="31" t="n">
        <v>0</v>
      </c>
      <c r="J112" s="32" t="n">
        <v>0</v>
      </c>
      <c r="K112" s="32" t="n">
        <v>0</v>
      </c>
    </row>
    <row r="113" s="3" customFormat="true" ht="15" hidden="false" customHeight="true" outlineLevel="0" collapsed="false">
      <c r="A113" s="43"/>
      <c r="B113" s="37"/>
      <c r="C113" s="29"/>
      <c r="D113" s="30" t="s">
        <v>31</v>
      </c>
      <c r="E113" s="31" t="n">
        <v>1036.53</v>
      </c>
      <c r="F113" s="31" t="n">
        <v>1036.53</v>
      </c>
      <c r="G113" s="31" t="n">
        <v>1036.53</v>
      </c>
      <c r="H113" s="31" t="n">
        <v>1036.53</v>
      </c>
      <c r="I113" s="31" t="n">
        <v>1036.53</v>
      </c>
      <c r="J113" s="31" t="n">
        <v>1036.53</v>
      </c>
      <c r="K113" s="32" t="n">
        <v>6219.18</v>
      </c>
    </row>
    <row r="114" s="3" customFormat="true" ht="15" hidden="false" customHeight="true" outlineLevel="0" collapsed="false">
      <c r="A114" s="43"/>
      <c r="B114" s="37"/>
      <c r="C114" s="29"/>
      <c r="D114" s="30" t="s">
        <v>32</v>
      </c>
      <c r="E114" s="31" t="n">
        <v>0</v>
      </c>
      <c r="F114" s="31" t="n">
        <v>0</v>
      </c>
      <c r="G114" s="31" t="n">
        <v>0</v>
      </c>
      <c r="H114" s="31" t="n">
        <v>0</v>
      </c>
      <c r="I114" s="31" t="n">
        <v>0</v>
      </c>
      <c r="J114" s="32" t="n">
        <v>0</v>
      </c>
      <c r="K114" s="32" t="n">
        <v>0</v>
      </c>
    </row>
    <row r="115" s="3" customFormat="true" ht="13.5" hidden="false" customHeight="true" outlineLevel="0" collapsed="false">
      <c r="A115" s="43" t="s">
        <v>65</v>
      </c>
      <c r="B115" s="37" t="s">
        <v>66</v>
      </c>
      <c r="C115" s="29" t="s">
        <v>35</v>
      </c>
      <c r="D115" s="30" t="s">
        <v>28</v>
      </c>
      <c r="E115" s="32" t="n">
        <v>369.8</v>
      </c>
      <c r="F115" s="32" t="n">
        <v>369.8</v>
      </c>
      <c r="G115" s="32" t="n">
        <v>369.8</v>
      </c>
      <c r="H115" s="32" t="n">
        <v>369.8</v>
      </c>
      <c r="I115" s="32" t="n">
        <v>369.8</v>
      </c>
      <c r="J115" s="32" t="n">
        <v>369.8</v>
      </c>
      <c r="K115" s="32" t="n">
        <v>2218.8</v>
      </c>
    </row>
    <row r="116" s="3" customFormat="true" ht="13.5" hidden="false" customHeight="true" outlineLevel="0" collapsed="false">
      <c r="A116" s="43"/>
      <c r="B116" s="37"/>
      <c r="C116" s="29"/>
      <c r="D116" s="30" t="s">
        <v>29</v>
      </c>
      <c r="E116" s="31" t="n">
        <v>0</v>
      </c>
      <c r="F116" s="31" t="n">
        <v>0</v>
      </c>
      <c r="G116" s="31" t="n">
        <v>0</v>
      </c>
      <c r="H116" s="31" t="n">
        <v>0</v>
      </c>
      <c r="I116" s="31" t="n">
        <v>0</v>
      </c>
      <c r="J116" s="32" t="n">
        <v>0</v>
      </c>
      <c r="K116" s="32" t="n">
        <v>0</v>
      </c>
    </row>
    <row r="117" s="3" customFormat="true" ht="13.5" hidden="false" customHeight="true" outlineLevel="0" collapsed="false">
      <c r="A117" s="43"/>
      <c r="B117" s="37"/>
      <c r="C117" s="29"/>
      <c r="D117" s="30" t="s">
        <v>30</v>
      </c>
      <c r="E117" s="31" t="n">
        <v>0</v>
      </c>
      <c r="F117" s="31" t="n">
        <v>0</v>
      </c>
      <c r="G117" s="31" t="n">
        <v>0</v>
      </c>
      <c r="H117" s="31" t="n">
        <v>0</v>
      </c>
      <c r="I117" s="31" t="n">
        <v>0</v>
      </c>
      <c r="J117" s="32" t="n">
        <v>0</v>
      </c>
      <c r="K117" s="32" t="n">
        <v>0</v>
      </c>
    </row>
    <row r="118" s="3" customFormat="true" ht="13.5" hidden="false" customHeight="true" outlineLevel="0" collapsed="false">
      <c r="A118" s="43"/>
      <c r="B118" s="37"/>
      <c r="C118" s="29"/>
      <c r="D118" s="30" t="s">
        <v>31</v>
      </c>
      <c r="E118" s="31" t="n">
        <v>369.8</v>
      </c>
      <c r="F118" s="31" t="n">
        <v>369.8</v>
      </c>
      <c r="G118" s="31" t="n">
        <v>369.8</v>
      </c>
      <c r="H118" s="31" t="n">
        <v>369.8</v>
      </c>
      <c r="I118" s="31" t="n">
        <v>369.8</v>
      </c>
      <c r="J118" s="32" t="n">
        <v>369.8</v>
      </c>
      <c r="K118" s="32" t="n">
        <v>2218.8</v>
      </c>
    </row>
    <row r="119" s="3" customFormat="true" ht="13.5" hidden="false" customHeight="true" outlineLevel="0" collapsed="false">
      <c r="A119" s="43"/>
      <c r="B119" s="37"/>
      <c r="C119" s="29"/>
      <c r="D119" s="30" t="s">
        <v>32</v>
      </c>
      <c r="E119" s="31" t="n">
        <v>0</v>
      </c>
      <c r="F119" s="31" t="n">
        <v>0</v>
      </c>
      <c r="G119" s="31" t="n">
        <v>0</v>
      </c>
      <c r="H119" s="31" t="n">
        <v>0</v>
      </c>
      <c r="I119" s="31" t="n">
        <v>0</v>
      </c>
      <c r="J119" s="32" t="n">
        <v>0</v>
      </c>
      <c r="K119" s="32" t="n">
        <v>0</v>
      </c>
    </row>
    <row r="120" s="3" customFormat="true" ht="12.75" hidden="false" customHeight="true" outlineLevel="0" collapsed="false">
      <c r="A120" s="36" t="s">
        <v>16</v>
      </c>
      <c r="B120" s="30" t="s">
        <v>67</v>
      </c>
      <c r="C120" s="30"/>
      <c r="D120" s="30"/>
      <c r="E120" s="30"/>
      <c r="F120" s="30"/>
      <c r="G120" s="30"/>
      <c r="H120" s="30"/>
      <c r="I120" s="30"/>
      <c r="J120" s="30"/>
      <c r="K120" s="29"/>
    </row>
    <row r="121" s="3" customFormat="true" ht="27" hidden="false" customHeight="true" outlineLevel="0" collapsed="false">
      <c r="A121" s="27" t="s">
        <v>68</v>
      </c>
      <c r="B121" s="28" t="s">
        <v>69</v>
      </c>
      <c r="C121" s="29" t="s">
        <v>27</v>
      </c>
      <c r="D121" s="30" t="s">
        <v>28</v>
      </c>
      <c r="E121" s="31" t="n">
        <v>11426.58</v>
      </c>
      <c r="F121" s="31" t="n">
        <v>0.35</v>
      </c>
      <c r="G121" s="31" t="n">
        <v>0</v>
      </c>
      <c r="H121" s="31" t="n">
        <v>0</v>
      </c>
      <c r="I121" s="31" t="n">
        <v>0</v>
      </c>
      <c r="J121" s="31" t="n">
        <v>0</v>
      </c>
      <c r="K121" s="32" t="n">
        <v>11426.93</v>
      </c>
      <c r="L121" s="44"/>
    </row>
    <row r="122" s="3" customFormat="true" ht="12.75" hidden="false" customHeight="true" outlineLevel="0" collapsed="false">
      <c r="A122" s="27"/>
      <c r="B122" s="28"/>
      <c r="C122" s="29"/>
      <c r="D122" s="30" t="s">
        <v>29</v>
      </c>
      <c r="E122" s="31" t="n">
        <v>5208.63</v>
      </c>
      <c r="F122" s="31" t="n">
        <v>0</v>
      </c>
      <c r="G122" s="31" t="n">
        <v>0</v>
      </c>
      <c r="H122" s="31" t="n">
        <v>0</v>
      </c>
      <c r="I122" s="31" t="n">
        <v>0</v>
      </c>
      <c r="J122" s="31" t="n">
        <v>0</v>
      </c>
      <c r="K122" s="32" t="n">
        <v>5208.63</v>
      </c>
    </row>
    <row r="123" s="3" customFormat="true" ht="12.75" hidden="false" customHeight="true" outlineLevel="0" collapsed="false">
      <c r="A123" s="27"/>
      <c r="B123" s="28"/>
      <c r="C123" s="29"/>
      <c r="D123" s="30" t="s">
        <v>30</v>
      </c>
      <c r="E123" s="31" t="n">
        <v>6209.78</v>
      </c>
      <c r="F123" s="31" t="n">
        <v>0.35</v>
      </c>
      <c r="G123" s="31" t="n">
        <v>0</v>
      </c>
      <c r="H123" s="31" t="n">
        <v>0</v>
      </c>
      <c r="I123" s="31" t="n">
        <v>0</v>
      </c>
      <c r="J123" s="31" t="n">
        <v>0</v>
      </c>
      <c r="K123" s="32" t="n">
        <v>6210.13</v>
      </c>
    </row>
    <row r="124" s="3" customFormat="true" ht="12.75" hidden="false" customHeight="true" outlineLevel="0" collapsed="false">
      <c r="A124" s="27"/>
      <c r="B124" s="28"/>
      <c r="C124" s="29"/>
      <c r="D124" s="30" t="s">
        <v>31</v>
      </c>
      <c r="E124" s="31" t="n">
        <v>8.17</v>
      </c>
      <c r="F124" s="31" t="n">
        <v>0</v>
      </c>
      <c r="G124" s="31" t="n">
        <v>0</v>
      </c>
      <c r="H124" s="31" t="n">
        <v>0</v>
      </c>
      <c r="I124" s="31" t="n">
        <v>0</v>
      </c>
      <c r="J124" s="31" t="n">
        <v>0</v>
      </c>
      <c r="K124" s="32" t="n">
        <v>8.17</v>
      </c>
    </row>
    <row r="125" s="3" customFormat="true" ht="12.75" hidden="false" customHeight="true" outlineLevel="0" collapsed="false">
      <c r="A125" s="27"/>
      <c r="B125" s="28"/>
      <c r="C125" s="29"/>
      <c r="D125" s="30" t="s">
        <v>32</v>
      </c>
      <c r="E125" s="31" t="n">
        <v>0</v>
      </c>
      <c r="F125" s="31" t="n">
        <v>0</v>
      </c>
      <c r="G125" s="31" t="n">
        <v>0</v>
      </c>
      <c r="H125" s="31" t="n">
        <v>0</v>
      </c>
      <c r="I125" s="31" t="n">
        <v>0</v>
      </c>
      <c r="J125" s="31" t="n">
        <v>0</v>
      </c>
      <c r="K125" s="32" t="n">
        <v>0</v>
      </c>
    </row>
    <row r="126" s="3" customFormat="true" ht="27" hidden="false" customHeight="true" outlineLevel="0" collapsed="false">
      <c r="A126" s="27"/>
      <c r="B126" s="28"/>
      <c r="C126" s="29" t="s">
        <v>35</v>
      </c>
      <c r="D126" s="30" t="s">
        <v>28</v>
      </c>
      <c r="E126" s="31" t="n">
        <v>11426.58</v>
      </c>
      <c r="F126" s="31" t="n">
        <v>0.35</v>
      </c>
      <c r="G126" s="31" t="n">
        <v>0</v>
      </c>
      <c r="H126" s="31" t="n">
        <v>0</v>
      </c>
      <c r="I126" s="31" t="n">
        <v>0</v>
      </c>
      <c r="J126" s="31" t="n">
        <v>0</v>
      </c>
      <c r="K126" s="32" t="n">
        <v>11426.93</v>
      </c>
    </row>
    <row r="127" s="3" customFormat="true" ht="12.75" hidden="false" customHeight="true" outlineLevel="0" collapsed="false">
      <c r="A127" s="27"/>
      <c r="B127" s="28"/>
      <c r="C127" s="29"/>
      <c r="D127" s="30" t="s">
        <v>29</v>
      </c>
      <c r="E127" s="31" t="n">
        <v>5208.63</v>
      </c>
      <c r="F127" s="31" t="n">
        <v>0</v>
      </c>
      <c r="G127" s="31" t="n">
        <v>0</v>
      </c>
      <c r="H127" s="31" t="n">
        <v>0</v>
      </c>
      <c r="I127" s="31" t="n">
        <v>0</v>
      </c>
      <c r="J127" s="31" t="n">
        <v>0</v>
      </c>
      <c r="K127" s="32" t="n">
        <v>5208.63</v>
      </c>
    </row>
    <row r="128" s="3" customFormat="true" ht="12.75" hidden="false" customHeight="true" outlineLevel="0" collapsed="false">
      <c r="A128" s="27"/>
      <c r="B128" s="28"/>
      <c r="C128" s="29"/>
      <c r="D128" s="30" t="s">
        <v>30</v>
      </c>
      <c r="E128" s="31" t="n">
        <v>6209.78</v>
      </c>
      <c r="F128" s="31" t="n">
        <v>0.35</v>
      </c>
      <c r="G128" s="31" t="n">
        <v>0</v>
      </c>
      <c r="H128" s="31" t="n">
        <v>0</v>
      </c>
      <c r="I128" s="31" t="n">
        <v>0</v>
      </c>
      <c r="J128" s="31" t="n">
        <v>0</v>
      </c>
      <c r="K128" s="32" t="n">
        <v>6210.13</v>
      </c>
    </row>
    <row r="129" s="3" customFormat="true" ht="12.75" hidden="false" customHeight="true" outlineLevel="0" collapsed="false">
      <c r="A129" s="27"/>
      <c r="B129" s="28"/>
      <c r="C129" s="29"/>
      <c r="D129" s="30" t="s">
        <v>31</v>
      </c>
      <c r="E129" s="31" t="n">
        <v>8.17</v>
      </c>
      <c r="F129" s="31" t="n">
        <v>0</v>
      </c>
      <c r="G129" s="31" t="n">
        <v>0</v>
      </c>
      <c r="H129" s="31" t="n">
        <v>0</v>
      </c>
      <c r="I129" s="31" t="n">
        <v>0</v>
      </c>
      <c r="J129" s="31" t="n">
        <v>0</v>
      </c>
      <c r="K129" s="32" t="n">
        <v>8.17</v>
      </c>
    </row>
    <row r="130" s="3" customFormat="true" ht="12.75" hidden="false" customHeight="true" outlineLevel="0" collapsed="false">
      <c r="A130" s="27"/>
      <c r="B130" s="28"/>
      <c r="C130" s="29"/>
      <c r="D130" s="30" t="s">
        <v>32</v>
      </c>
      <c r="E130" s="31" t="n">
        <v>0</v>
      </c>
      <c r="F130" s="31" t="n">
        <v>0</v>
      </c>
      <c r="G130" s="31" t="n">
        <v>0</v>
      </c>
      <c r="H130" s="31" t="n">
        <v>0</v>
      </c>
      <c r="I130" s="31" t="n">
        <v>0</v>
      </c>
      <c r="J130" s="31" t="n">
        <v>0</v>
      </c>
      <c r="K130" s="32" t="n">
        <v>0</v>
      </c>
    </row>
    <row r="131" s="3" customFormat="true" ht="12.75" hidden="false" customHeight="true" outlineLevel="0" collapsed="false">
      <c r="A131" s="27" t="s">
        <v>70</v>
      </c>
      <c r="B131" s="28" t="s">
        <v>71</v>
      </c>
      <c r="C131" s="29" t="s">
        <v>35</v>
      </c>
      <c r="D131" s="30" t="s">
        <v>28</v>
      </c>
      <c r="E131" s="31" t="n">
        <v>5426.19</v>
      </c>
      <c r="F131" s="31" t="n">
        <v>0</v>
      </c>
      <c r="G131" s="31" t="n">
        <v>0</v>
      </c>
      <c r="H131" s="31" t="n">
        <v>0</v>
      </c>
      <c r="I131" s="31" t="n">
        <v>0</v>
      </c>
      <c r="J131" s="31" t="n">
        <v>0</v>
      </c>
      <c r="K131" s="31" t="n">
        <v>5426.19</v>
      </c>
    </row>
    <row r="132" s="3" customFormat="true" ht="12.75" hidden="false" customHeight="true" outlineLevel="0" collapsed="false">
      <c r="A132" s="27"/>
      <c r="B132" s="28"/>
      <c r="C132" s="29"/>
      <c r="D132" s="30" t="s">
        <v>29</v>
      </c>
      <c r="E132" s="31" t="n">
        <v>5208.63</v>
      </c>
      <c r="F132" s="31" t="n">
        <v>0</v>
      </c>
      <c r="G132" s="31" t="n">
        <v>0</v>
      </c>
      <c r="H132" s="31" t="n">
        <v>0</v>
      </c>
      <c r="I132" s="31" t="n">
        <v>0</v>
      </c>
      <c r="J132" s="31" t="n">
        <v>0</v>
      </c>
      <c r="K132" s="32" t="n">
        <v>5208.63</v>
      </c>
    </row>
    <row r="133" s="3" customFormat="true" ht="12.75" hidden="false" customHeight="true" outlineLevel="0" collapsed="false">
      <c r="A133" s="27"/>
      <c r="B133" s="28"/>
      <c r="C133" s="29"/>
      <c r="D133" s="30" t="s">
        <v>30</v>
      </c>
      <c r="E133" s="31" t="n">
        <v>217.03</v>
      </c>
      <c r="F133" s="31" t="n">
        <v>0</v>
      </c>
      <c r="G133" s="31" t="n">
        <v>0</v>
      </c>
      <c r="H133" s="31" t="n">
        <v>0</v>
      </c>
      <c r="I133" s="31" t="n">
        <v>0</v>
      </c>
      <c r="J133" s="31" t="n">
        <v>0</v>
      </c>
      <c r="K133" s="32" t="n">
        <v>217.03</v>
      </c>
    </row>
    <row r="134" s="3" customFormat="true" ht="12.75" hidden="false" customHeight="true" outlineLevel="0" collapsed="false">
      <c r="A134" s="27"/>
      <c r="B134" s="28"/>
      <c r="C134" s="29"/>
      <c r="D134" s="30" t="s">
        <v>31</v>
      </c>
      <c r="E134" s="31" t="n">
        <v>0.53</v>
      </c>
      <c r="F134" s="31" t="n">
        <v>0</v>
      </c>
      <c r="G134" s="31" t="n">
        <v>0</v>
      </c>
      <c r="H134" s="31" t="n">
        <v>0</v>
      </c>
      <c r="I134" s="31" t="n">
        <v>0</v>
      </c>
      <c r="J134" s="31" t="n">
        <v>0</v>
      </c>
      <c r="K134" s="32" t="n">
        <v>0.53</v>
      </c>
    </row>
    <row r="135" s="3" customFormat="true" ht="12.75" hidden="false" customHeight="true" outlineLevel="0" collapsed="false">
      <c r="A135" s="27"/>
      <c r="B135" s="28"/>
      <c r="C135" s="29"/>
      <c r="D135" s="30" t="s">
        <v>32</v>
      </c>
      <c r="E135" s="31" t="n">
        <v>0</v>
      </c>
      <c r="F135" s="31" t="n">
        <v>0</v>
      </c>
      <c r="G135" s="31" t="n">
        <v>0</v>
      </c>
      <c r="H135" s="31" t="n">
        <v>0</v>
      </c>
      <c r="I135" s="31" t="n">
        <v>0</v>
      </c>
      <c r="J135" s="31" t="n">
        <v>0</v>
      </c>
      <c r="K135" s="32" t="n">
        <v>0</v>
      </c>
    </row>
    <row r="136" s="3" customFormat="true" ht="12.75" hidden="false" customHeight="true" outlineLevel="0" collapsed="false">
      <c r="A136" s="27" t="s">
        <v>72</v>
      </c>
      <c r="B136" s="28" t="s">
        <v>73</v>
      </c>
      <c r="C136" s="29" t="s">
        <v>35</v>
      </c>
      <c r="D136" s="30" t="s">
        <v>28</v>
      </c>
      <c r="E136" s="32" t="n">
        <v>6000.39</v>
      </c>
      <c r="F136" s="31" t="n">
        <v>0.35</v>
      </c>
      <c r="G136" s="31" t="n">
        <v>0</v>
      </c>
      <c r="H136" s="31" t="n">
        <v>0</v>
      </c>
      <c r="I136" s="31" t="n">
        <v>0</v>
      </c>
      <c r="J136" s="31" t="n">
        <v>0</v>
      </c>
      <c r="K136" s="32" t="n">
        <v>6000.74</v>
      </c>
    </row>
    <row r="137" s="3" customFormat="true" ht="12.75" hidden="false" customHeight="true" outlineLevel="0" collapsed="false">
      <c r="A137" s="27"/>
      <c r="B137" s="28"/>
      <c r="C137" s="29"/>
      <c r="D137" s="30" t="s">
        <v>29</v>
      </c>
      <c r="E137" s="31" t="n">
        <v>0</v>
      </c>
      <c r="F137" s="31" t="n">
        <v>0</v>
      </c>
      <c r="G137" s="31" t="n">
        <v>0</v>
      </c>
      <c r="H137" s="31" t="n">
        <v>0</v>
      </c>
      <c r="I137" s="31" t="n">
        <v>0</v>
      </c>
      <c r="J137" s="31" t="n">
        <v>0</v>
      </c>
      <c r="K137" s="32" t="n">
        <v>0</v>
      </c>
    </row>
    <row r="138" s="3" customFormat="true" ht="12.75" hidden="false" customHeight="true" outlineLevel="0" collapsed="false">
      <c r="A138" s="27"/>
      <c r="B138" s="28"/>
      <c r="C138" s="29"/>
      <c r="D138" s="30" t="s">
        <v>30</v>
      </c>
      <c r="E138" s="31" t="n">
        <v>5992.75</v>
      </c>
      <c r="F138" s="31" t="n">
        <v>0.35</v>
      </c>
      <c r="G138" s="31" t="n">
        <v>0</v>
      </c>
      <c r="H138" s="31" t="n">
        <v>0</v>
      </c>
      <c r="I138" s="31" t="n">
        <v>0</v>
      </c>
      <c r="J138" s="31" t="n">
        <v>0</v>
      </c>
      <c r="K138" s="32" t="n">
        <v>5993.1</v>
      </c>
    </row>
    <row r="139" s="3" customFormat="true" ht="12.75" hidden="false" customHeight="true" outlineLevel="0" collapsed="false">
      <c r="A139" s="27"/>
      <c r="B139" s="28"/>
      <c r="C139" s="29"/>
      <c r="D139" s="30" t="s">
        <v>31</v>
      </c>
      <c r="E139" s="31" t="n">
        <v>7.64</v>
      </c>
      <c r="F139" s="31" t="n">
        <v>0</v>
      </c>
      <c r="G139" s="31" t="n">
        <v>0</v>
      </c>
      <c r="H139" s="31" t="n">
        <v>0</v>
      </c>
      <c r="I139" s="31" t="n">
        <v>0</v>
      </c>
      <c r="J139" s="31" t="n">
        <v>0</v>
      </c>
      <c r="K139" s="32" t="n">
        <v>7.64</v>
      </c>
    </row>
    <row r="140" s="3" customFormat="true" ht="12.75" hidden="false" customHeight="true" outlineLevel="0" collapsed="false">
      <c r="A140" s="27"/>
      <c r="B140" s="28"/>
      <c r="C140" s="29"/>
      <c r="D140" s="30" t="s">
        <v>32</v>
      </c>
      <c r="E140" s="31" t="n">
        <v>0</v>
      </c>
      <c r="F140" s="31" t="n">
        <v>0</v>
      </c>
      <c r="G140" s="31" t="n">
        <v>0</v>
      </c>
      <c r="H140" s="31" t="n">
        <v>0</v>
      </c>
      <c r="I140" s="31" t="n">
        <v>0</v>
      </c>
      <c r="J140" s="31" t="n">
        <v>0</v>
      </c>
      <c r="K140" s="32" t="n">
        <v>0</v>
      </c>
    </row>
    <row r="141" s="3" customFormat="true" ht="24" hidden="false" customHeight="true" outlineLevel="0" collapsed="false">
      <c r="A141" s="45" t="s">
        <v>74</v>
      </c>
      <c r="B141" s="28" t="s">
        <v>75</v>
      </c>
      <c r="C141" s="29" t="s">
        <v>27</v>
      </c>
      <c r="D141" s="30" t="s">
        <v>28</v>
      </c>
      <c r="E141" s="32" t="n">
        <v>218051.96</v>
      </c>
      <c r="F141" s="32" t="n">
        <v>216896.09</v>
      </c>
      <c r="G141" s="32" t="n">
        <v>211449.53</v>
      </c>
      <c r="H141" s="32" t="n">
        <v>0</v>
      </c>
      <c r="I141" s="32" t="n">
        <v>0</v>
      </c>
      <c r="J141" s="32" t="n">
        <v>0</v>
      </c>
      <c r="K141" s="31" t="n">
        <v>646397.58</v>
      </c>
      <c r="L141" s="39"/>
    </row>
    <row r="142" s="3" customFormat="true" ht="12.75" hidden="false" customHeight="true" outlineLevel="0" collapsed="false">
      <c r="A142" s="45"/>
      <c r="B142" s="28"/>
      <c r="C142" s="29"/>
      <c r="D142" s="30" t="s">
        <v>29</v>
      </c>
      <c r="E142" s="32" t="n">
        <v>217343.26</v>
      </c>
      <c r="F142" s="32" t="n">
        <v>215996.78</v>
      </c>
      <c r="G142" s="32" t="n">
        <v>210350.85</v>
      </c>
      <c r="H142" s="32" t="n">
        <v>0</v>
      </c>
      <c r="I142" s="32" t="n">
        <v>0</v>
      </c>
      <c r="J142" s="32" t="n">
        <v>0</v>
      </c>
      <c r="K142" s="32" t="n">
        <v>643690.89</v>
      </c>
    </row>
    <row r="143" s="3" customFormat="true" ht="12.75" hidden="false" customHeight="true" outlineLevel="0" collapsed="false">
      <c r="A143" s="45"/>
      <c r="B143" s="28"/>
      <c r="C143" s="29"/>
      <c r="D143" s="30" t="s">
        <v>30</v>
      </c>
      <c r="E143" s="32" t="n">
        <v>708.7</v>
      </c>
      <c r="F143" s="32" t="n">
        <v>899.31</v>
      </c>
      <c r="G143" s="32" t="n">
        <v>1098.68</v>
      </c>
      <c r="H143" s="32" t="n">
        <v>0</v>
      </c>
      <c r="I143" s="32" t="n">
        <v>0</v>
      </c>
      <c r="J143" s="32" t="n">
        <v>0</v>
      </c>
      <c r="K143" s="32" t="n">
        <v>2706.69</v>
      </c>
    </row>
    <row r="144" s="3" customFormat="true" ht="12.75" hidden="false" customHeight="true" outlineLevel="0" collapsed="false">
      <c r="A144" s="45"/>
      <c r="B144" s="28"/>
      <c r="C144" s="29"/>
      <c r="D144" s="30" t="s">
        <v>31</v>
      </c>
      <c r="E144" s="32" t="n">
        <v>0</v>
      </c>
      <c r="F144" s="32" t="n">
        <v>0</v>
      </c>
      <c r="G144" s="32" t="n">
        <v>0</v>
      </c>
      <c r="H144" s="32" t="n">
        <v>0</v>
      </c>
      <c r="I144" s="32" t="n">
        <v>0</v>
      </c>
      <c r="J144" s="32" t="n">
        <v>0</v>
      </c>
      <c r="K144" s="32" t="n">
        <v>0</v>
      </c>
    </row>
    <row r="145" s="3" customFormat="true" ht="12.75" hidden="false" customHeight="true" outlineLevel="0" collapsed="false">
      <c r="A145" s="45"/>
      <c r="B145" s="28"/>
      <c r="C145" s="29"/>
      <c r="D145" s="30" t="s">
        <v>32</v>
      </c>
      <c r="E145" s="32" t="n">
        <v>0</v>
      </c>
      <c r="F145" s="32" t="n">
        <v>0</v>
      </c>
      <c r="G145" s="32" t="n">
        <v>0</v>
      </c>
      <c r="H145" s="32" t="n">
        <v>0</v>
      </c>
      <c r="I145" s="32" t="n">
        <v>0</v>
      </c>
      <c r="J145" s="32" t="n">
        <v>0</v>
      </c>
      <c r="K145" s="32" t="n">
        <v>0</v>
      </c>
    </row>
    <row r="146" s="3" customFormat="true" ht="27" hidden="false" customHeight="true" outlineLevel="0" collapsed="false">
      <c r="A146" s="45"/>
      <c r="B146" s="28"/>
      <c r="C146" s="29" t="s">
        <v>35</v>
      </c>
      <c r="D146" s="30" t="s">
        <v>28</v>
      </c>
      <c r="E146" s="32" t="n">
        <v>218051.96</v>
      </c>
      <c r="F146" s="32" t="n">
        <v>216896.09</v>
      </c>
      <c r="G146" s="32" t="n">
        <v>211449.53</v>
      </c>
      <c r="H146" s="32" t="n">
        <v>0</v>
      </c>
      <c r="I146" s="32" t="n">
        <v>0</v>
      </c>
      <c r="J146" s="32" t="n">
        <v>0</v>
      </c>
      <c r="K146" s="32" t="n">
        <v>646397.58</v>
      </c>
    </row>
    <row r="147" s="3" customFormat="true" ht="12.75" hidden="false" customHeight="true" outlineLevel="0" collapsed="false">
      <c r="A147" s="45"/>
      <c r="B147" s="28"/>
      <c r="C147" s="29"/>
      <c r="D147" s="30" t="s">
        <v>29</v>
      </c>
      <c r="E147" s="32" t="n">
        <v>217343.26</v>
      </c>
      <c r="F147" s="32" t="n">
        <v>215996.78</v>
      </c>
      <c r="G147" s="32" t="n">
        <v>210350.85</v>
      </c>
      <c r="H147" s="32" t="n">
        <v>0</v>
      </c>
      <c r="I147" s="32" t="n">
        <v>0</v>
      </c>
      <c r="J147" s="32" t="n">
        <v>0</v>
      </c>
      <c r="K147" s="32" t="n">
        <v>643690.89</v>
      </c>
    </row>
    <row r="148" s="3" customFormat="true" ht="12.75" hidden="false" customHeight="true" outlineLevel="0" collapsed="false">
      <c r="A148" s="45"/>
      <c r="B148" s="28"/>
      <c r="C148" s="29"/>
      <c r="D148" s="30" t="s">
        <v>30</v>
      </c>
      <c r="E148" s="32" t="n">
        <v>708.7</v>
      </c>
      <c r="F148" s="32" t="n">
        <v>899.31</v>
      </c>
      <c r="G148" s="32" t="n">
        <v>1098.68</v>
      </c>
      <c r="H148" s="32" t="n">
        <v>0</v>
      </c>
      <c r="I148" s="32" t="n">
        <v>0</v>
      </c>
      <c r="J148" s="32" t="n">
        <v>0</v>
      </c>
      <c r="K148" s="32" t="n">
        <v>2706.69</v>
      </c>
    </row>
    <row r="149" s="3" customFormat="true" ht="12.75" hidden="false" customHeight="true" outlineLevel="0" collapsed="false">
      <c r="A149" s="45"/>
      <c r="B149" s="28"/>
      <c r="C149" s="29"/>
      <c r="D149" s="30" t="s">
        <v>31</v>
      </c>
      <c r="E149" s="32" t="n">
        <v>0</v>
      </c>
      <c r="F149" s="32" t="n">
        <v>0</v>
      </c>
      <c r="G149" s="32" t="n">
        <v>0</v>
      </c>
      <c r="H149" s="32" t="n">
        <v>0</v>
      </c>
      <c r="I149" s="32" t="n">
        <v>0</v>
      </c>
      <c r="J149" s="32" t="n">
        <v>0</v>
      </c>
      <c r="K149" s="32" t="n">
        <v>0</v>
      </c>
    </row>
    <row r="150" s="3" customFormat="true" ht="12.75" hidden="false" customHeight="true" outlineLevel="0" collapsed="false">
      <c r="A150" s="45"/>
      <c r="B150" s="28"/>
      <c r="C150" s="29"/>
      <c r="D150" s="30" t="s">
        <v>32</v>
      </c>
      <c r="E150" s="32" t="n">
        <v>0</v>
      </c>
      <c r="F150" s="32" t="n">
        <v>0</v>
      </c>
      <c r="G150" s="32" t="n">
        <v>0</v>
      </c>
      <c r="H150" s="32" t="n">
        <v>0</v>
      </c>
      <c r="I150" s="32" t="n">
        <v>0</v>
      </c>
      <c r="J150" s="32" t="n">
        <v>0</v>
      </c>
      <c r="K150" s="32" t="n">
        <v>0</v>
      </c>
    </row>
    <row r="151" s="3" customFormat="true" ht="19.5" hidden="false" customHeight="true" outlineLevel="0" collapsed="false">
      <c r="A151" s="46" t="s">
        <v>76</v>
      </c>
      <c r="B151" s="28" t="s">
        <v>77</v>
      </c>
      <c r="C151" s="29" t="s">
        <v>35</v>
      </c>
      <c r="D151" s="30" t="s">
        <v>28</v>
      </c>
      <c r="E151" s="31" t="n">
        <v>6874.86</v>
      </c>
      <c r="F151" s="31" t="n">
        <v>6874.86</v>
      </c>
      <c r="G151" s="31" t="n">
        <v>6874.86</v>
      </c>
      <c r="H151" s="31" t="n">
        <v>0</v>
      </c>
      <c r="I151" s="31" t="n">
        <v>0</v>
      </c>
      <c r="J151" s="31" t="n">
        <v>0</v>
      </c>
      <c r="K151" s="32" t="n">
        <v>20624.58</v>
      </c>
    </row>
    <row r="152" s="3" customFormat="true" ht="19.5" hidden="false" customHeight="true" outlineLevel="0" collapsed="false">
      <c r="A152" s="46"/>
      <c r="B152" s="28"/>
      <c r="C152" s="29"/>
      <c r="D152" s="30" t="s">
        <v>29</v>
      </c>
      <c r="E152" s="31" t="n">
        <v>6874.86</v>
      </c>
      <c r="F152" s="31" t="n">
        <v>6874.86</v>
      </c>
      <c r="G152" s="31" t="n">
        <v>6874.86</v>
      </c>
      <c r="H152" s="31" t="n">
        <v>0</v>
      </c>
      <c r="I152" s="31" t="n">
        <v>0</v>
      </c>
      <c r="J152" s="31" t="n">
        <v>0</v>
      </c>
      <c r="K152" s="32" t="n">
        <v>20624.58</v>
      </c>
    </row>
    <row r="153" s="3" customFormat="true" ht="19.5" hidden="false" customHeight="true" outlineLevel="0" collapsed="false">
      <c r="A153" s="46"/>
      <c r="B153" s="28"/>
      <c r="C153" s="29"/>
      <c r="D153" s="30" t="s">
        <v>30</v>
      </c>
      <c r="E153" s="31" t="n">
        <v>0</v>
      </c>
      <c r="F153" s="31" t="n">
        <v>0</v>
      </c>
      <c r="G153" s="31" t="n">
        <v>0</v>
      </c>
      <c r="H153" s="31" t="n">
        <v>0</v>
      </c>
      <c r="I153" s="31" t="n">
        <v>0</v>
      </c>
      <c r="J153" s="31" t="n">
        <v>0</v>
      </c>
      <c r="K153" s="32" t="n">
        <v>0</v>
      </c>
    </row>
    <row r="154" s="3" customFormat="true" ht="19.5" hidden="false" customHeight="true" outlineLevel="0" collapsed="false">
      <c r="A154" s="46"/>
      <c r="B154" s="28"/>
      <c r="C154" s="29"/>
      <c r="D154" s="30" t="s">
        <v>31</v>
      </c>
      <c r="E154" s="31" t="n">
        <v>0</v>
      </c>
      <c r="F154" s="31" t="n">
        <v>0</v>
      </c>
      <c r="G154" s="31" t="n">
        <v>0</v>
      </c>
      <c r="H154" s="31" t="n">
        <v>0</v>
      </c>
      <c r="I154" s="31" t="n">
        <v>0</v>
      </c>
      <c r="J154" s="31" t="n">
        <v>0</v>
      </c>
      <c r="K154" s="32" t="n">
        <v>0</v>
      </c>
    </row>
    <row r="155" s="3" customFormat="true" ht="19.5" hidden="false" customHeight="true" outlineLevel="0" collapsed="false">
      <c r="A155" s="46"/>
      <c r="B155" s="28"/>
      <c r="C155" s="29"/>
      <c r="D155" s="30" t="s">
        <v>32</v>
      </c>
      <c r="E155" s="31" t="n">
        <v>0</v>
      </c>
      <c r="F155" s="31" t="n">
        <v>0</v>
      </c>
      <c r="G155" s="31" t="n">
        <v>0</v>
      </c>
      <c r="H155" s="31" t="n">
        <v>0</v>
      </c>
      <c r="I155" s="31" t="n">
        <v>0</v>
      </c>
      <c r="J155" s="31" t="n">
        <v>0</v>
      </c>
      <c r="K155" s="32" t="n">
        <v>0</v>
      </c>
    </row>
    <row r="156" s="3" customFormat="true" ht="19.5" hidden="false" customHeight="true" outlineLevel="0" collapsed="false">
      <c r="A156" s="46" t="s">
        <v>78</v>
      </c>
      <c r="B156" s="28" t="s">
        <v>79</v>
      </c>
      <c r="C156" s="29" t="s">
        <v>35</v>
      </c>
      <c r="D156" s="30" t="s">
        <v>28</v>
      </c>
      <c r="E156" s="31" t="n">
        <v>17717.3</v>
      </c>
      <c r="F156" s="31" t="n">
        <v>17986.13</v>
      </c>
      <c r="G156" s="31" t="n">
        <v>18311.47</v>
      </c>
      <c r="H156" s="31" t="n">
        <v>0</v>
      </c>
      <c r="I156" s="31" t="n">
        <v>0</v>
      </c>
      <c r="J156" s="31" t="n">
        <v>0</v>
      </c>
      <c r="K156" s="32" t="n">
        <v>54014.9</v>
      </c>
    </row>
    <row r="157" s="3" customFormat="true" ht="19.5" hidden="false" customHeight="true" outlineLevel="0" collapsed="false">
      <c r="A157" s="46"/>
      <c r="B157" s="28"/>
      <c r="C157" s="29"/>
      <c r="D157" s="30" t="s">
        <v>29</v>
      </c>
      <c r="E157" s="31" t="n">
        <v>17008.6</v>
      </c>
      <c r="F157" s="31" t="n">
        <v>17086.82</v>
      </c>
      <c r="G157" s="31" t="n">
        <v>17212.79</v>
      </c>
      <c r="H157" s="31" t="n">
        <v>0</v>
      </c>
      <c r="I157" s="31" t="n">
        <v>0</v>
      </c>
      <c r="J157" s="31" t="n">
        <v>0</v>
      </c>
      <c r="K157" s="32" t="n">
        <v>51308.21</v>
      </c>
    </row>
    <row r="158" s="3" customFormat="true" ht="19.5" hidden="false" customHeight="true" outlineLevel="0" collapsed="false">
      <c r="A158" s="46"/>
      <c r="B158" s="28"/>
      <c r="C158" s="29"/>
      <c r="D158" s="30" t="s">
        <v>30</v>
      </c>
      <c r="E158" s="31" t="n">
        <v>708.7</v>
      </c>
      <c r="F158" s="31" t="n">
        <v>899.31</v>
      </c>
      <c r="G158" s="31" t="n">
        <v>1098.68</v>
      </c>
      <c r="H158" s="31" t="n">
        <v>0</v>
      </c>
      <c r="I158" s="31" t="n">
        <v>0</v>
      </c>
      <c r="J158" s="31" t="n">
        <v>0</v>
      </c>
      <c r="K158" s="32" t="n">
        <v>2706.69</v>
      </c>
    </row>
    <row r="159" s="3" customFormat="true" ht="19.5" hidden="false" customHeight="true" outlineLevel="0" collapsed="false">
      <c r="A159" s="46"/>
      <c r="B159" s="28"/>
      <c r="C159" s="29"/>
      <c r="D159" s="30" t="s">
        <v>31</v>
      </c>
      <c r="E159" s="31" t="n">
        <v>0</v>
      </c>
      <c r="F159" s="31" t="n">
        <v>0</v>
      </c>
      <c r="G159" s="31" t="n">
        <v>0</v>
      </c>
      <c r="H159" s="31" t="n">
        <v>0</v>
      </c>
      <c r="I159" s="31" t="n">
        <v>0</v>
      </c>
      <c r="J159" s="31" t="n">
        <v>0</v>
      </c>
      <c r="K159" s="32" t="n">
        <v>0</v>
      </c>
    </row>
    <row r="160" s="3" customFormat="true" ht="19.5" hidden="false" customHeight="true" outlineLevel="0" collapsed="false">
      <c r="A160" s="46"/>
      <c r="B160" s="28"/>
      <c r="C160" s="29"/>
      <c r="D160" s="30" t="s">
        <v>32</v>
      </c>
      <c r="E160" s="31" t="n">
        <v>0</v>
      </c>
      <c r="F160" s="31" t="n">
        <v>0</v>
      </c>
      <c r="G160" s="31" t="n">
        <v>0</v>
      </c>
      <c r="H160" s="31" t="n">
        <v>0</v>
      </c>
      <c r="I160" s="31" t="n">
        <v>0</v>
      </c>
      <c r="J160" s="31" t="n">
        <v>0</v>
      </c>
      <c r="K160" s="32" t="n">
        <v>0</v>
      </c>
    </row>
    <row r="161" s="3" customFormat="true" ht="12.75" hidden="false" customHeight="true" outlineLevel="0" collapsed="false">
      <c r="A161" s="46" t="s">
        <v>80</v>
      </c>
      <c r="B161" s="28" t="s">
        <v>81</v>
      </c>
      <c r="C161" s="29" t="s">
        <v>35</v>
      </c>
      <c r="D161" s="30" t="s">
        <v>28</v>
      </c>
      <c r="E161" s="31" t="n">
        <v>193459.8</v>
      </c>
      <c r="F161" s="31" t="n">
        <v>192035.1</v>
      </c>
      <c r="G161" s="31" t="n">
        <v>186263.2</v>
      </c>
      <c r="H161" s="31" t="n">
        <v>0</v>
      </c>
      <c r="I161" s="31" t="n">
        <v>0</v>
      </c>
      <c r="J161" s="31" t="n">
        <v>0</v>
      </c>
      <c r="K161" s="32" t="n">
        <v>571758.1</v>
      </c>
    </row>
    <row r="162" s="3" customFormat="true" ht="12.75" hidden="false" customHeight="true" outlineLevel="0" collapsed="false">
      <c r="A162" s="46"/>
      <c r="B162" s="28"/>
      <c r="C162" s="29"/>
      <c r="D162" s="30" t="s">
        <v>29</v>
      </c>
      <c r="E162" s="31" t="n">
        <v>193459.8</v>
      </c>
      <c r="F162" s="31" t="n">
        <v>192035.1</v>
      </c>
      <c r="G162" s="31" t="n">
        <v>186263.2</v>
      </c>
      <c r="H162" s="31" t="n">
        <v>0</v>
      </c>
      <c r="I162" s="31" t="n">
        <v>0</v>
      </c>
      <c r="J162" s="31" t="n">
        <v>0</v>
      </c>
      <c r="K162" s="32" t="n">
        <v>571758.1</v>
      </c>
    </row>
    <row r="163" s="3" customFormat="true" ht="12.75" hidden="false" customHeight="true" outlineLevel="0" collapsed="false">
      <c r="A163" s="46"/>
      <c r="B163" s="28"/>
      <c r="C163" s="29"/>
      <c r="D163" s="30" t="s">
        <v>30</v>
      </c>
      <c r="E163" s="31" t="n">
        <v>0</v>
      </c>
      <c r="F163" s="31" t="n">
        <v>0</v>
      </c>
      <c r="G163" s="31" t="n">
        <v>0</v>
      </c>
      <c r="H163" s="31" t="n">
        <v>0</v>
      </c>
      <c r="I163" s="31" t="n">
        <v>0</v>
      </c>
      <c r="J163" s="31" t="n">
        <v>0</v>
      </c>
      <c r="K163" s="32" t="n">
        <v>0</v>
      </c>
    </row>
    <row r="164" s="3" customFormat="true" ht="12.75" hidden="false" customHeight="true" outlineLevel="0" collapsed="false">
      <c r="A164" s="46"/>
      <c r="B164" s="28"/>
      <c r="C164" s="29"/>
      <c r="D164" s="30" t="s">
        <v>31</v>
      </c>
      <c r="E164" s="31" t="n">
        <v>0</v>
      </c>
      <c r="F164" s="31" t="n">
        <v>0</v>
      </c>
      <c r="G164" s="31" t="n">
        <v>0</v>
      </c>
      <c r="H164" s="31" t="n">
        <v>0</v>
      </c>
      <c r="I164" s="31" t="n">
        <v>0</v>
      </c>
      <c r="J164" s="31" t="n">
        <v>0</v>
      </c>
      <c r="K164" s="32" t="n">
        <v>0</v>
      </c>
    </row>
    <row r="165" s="3" customFormat="true" ht="12.75" hidden="false" customHeight="true" outlineLevel="0" collapsed="false">
      <c r="A165" s="46"/>
      <c r="B165" s="28"/>
      <c r="C165" s="29"/>
      <c r="D165" s="30" t="s">
        <v>32</v>
      </c>
      <c r="E165" s="31" t="n">
        <v>0</v>
      </c>
      <c r="F165" s="31" t="n">
        <v>0</v>
      </c>
      <c r="G165" s="31" t="n">
        <v>0</v>
      </c>
      <c r="H165" s="31" t="n">
        <v>0</v>
      </c>
      <c r="I165" s="31" t="n">
        <v>0</v>
      </c>
      <c r="J165" s="31" t="n">
        <v>0</v>
      </c>
      <c r="K165" s="32" t="n">
        <v>0</v>
      </c>
    </row>
    <row r="166" s="3" customFormat="true" ht="40.5" hidden="false" customHeight="true" outlineLevel="0" collapsed="false">
      <c r="A166" s="43" t="s">
        <v>82</v>
      </c>
      <c r="B166" s="28" t="s">
        <v>83</v>
      </c>
      <c r="C166" s="29" t="s">
        <v>27</v>
      </c>
      <c r="D166" s="30" t="s">
        <v>28</v>
      </c>
      <c r="E166" s="32" t="n">
        <v>5028219.03</v>
      </c>
      <c r="F166" s="32" t="n">
        <v>4976225.96</v>
      </c>
      <c r="G166" s="32" t="n">
        <v>4948464.66</v>
      </c>
      <c r="H166" s="32" t="n">
        <v>4543374.07</v>
      </c>
      <c r="I166" s="32" t="n">
        <v>4702104.5</v>
      </c>
      <c r="J166" s="32" t="n">
        <v>4843374.07</v>
      </c>
      <c r="K166" s="32" t="n">
        <v>29041762.29</v>
      </c>
      <c r="L166" s="39"/>
    </row>
    <row r="167" s="3" customFormat="true" ht="30" hidden="false" customHeight="true" outlineLevel="0" collapsed="false">
      <c r="A167" s="43"/>
      <c r="B167" s="28"/>
      <c r="C167" s="29"/>
      <c r="D167" s="30" t="s">
        <v>29</v>
      </c>
      <c r="E167" s="32" t="n">
        <v>246059.3</v>
      </c>
      <c r="F167" s="32" t="n">
        <v>212152.04</v>
      </c>
      <c r="G167" s="32" t="n">
        <v>194474.29</v>
      </c>
      <c r="H167" s="32" t="n">
        <v>0</v>
      </c>
      <c r="I167" s="32" t="n">
        <v>0</v>
      </c>
      <c r="J167" s="32" t="n">
        <v>0</v>
      </c>
      <c r="K167" s="32" t="n">
        <v>652685.63</v>
      </c>
    </row>
    <row r="168" s="3" customFormat="true" ht="14.25" hidden="false" customHeight="true" outlineLevel="0" collapsed="false">
      <c r="A168" s="43"/>
      <c r="B168" s="28"/>
      <c r="C168" s="29"/>
      <c r="D168" s="30" t="s">
        <v>30</v>
      </c>
      <c r="E168" s="32" t="n">
        <v>3711091.69</v>
      </c>
      <c r="F168" s="32" t="n">
        <v>3740151.68</v>
      </c>
      <c r="G168" s="32" t="n">
        <v>3730068.13</v>
      </c>
      <c r="H168" s="32" t="n">
        <v>3716805.09</v>
      </c>
      <c r="I168" s="32" t="n">
        <v>3716805.09</v>
      </c>
      <c r="J168" s="32" t="n">
        <v>3716805.09</v>
      </c>
      <c r="K168" s="32" t="n">
        <v>22331726.78</v>
      </c>
      <c r="L168" s="47"/>
    </row>
    <row r="169" s="3" customFormat="true" ht="14.25" hidden="false" customHeight="true" outlineLevel="0" collapsed="false">
      <c r="A169" s="43"/>
      <c r="B169" s="28"/>
      <c r="C169" s="29"/>
      <c r="D169" s="30" t="s">
        <v>31</v>
      </c>
      <c r="E169" s="32" t="n">
        <v>1071068.04</v>
      </c>
      <c r="F169" s="32" t="n">
        <v>1023922.24</v>
      </c>
      <c r="G169" s="32" t="n">
        <v>1023922.24</v>
      </c>
      <c r="H169" s="32" t="n">
        <v>826568.98</v>
      </c>
      <c r="I169" s="32" t="n">
        <v>985299.41</v>
      </c>
      <c r="J169" s="32" t="n">
        <v>1126568.98</v>
      </c>
      <c r="K169" s="32" t="n">
        <v>6057349.88</v>
      </c>
      <c r="L169" s="47"/>
    </row>
    <row r="170" s="3" customFormat="true" ht="12.75" hidden="false" customHeight="true" outlineLevel="0" collapsed="false">
      <c r="A170" s="43"/>
      <c r="B170" s="28"/>
      <c r="C170" s="29"/>
      <c r="D170" s="30" t="s">
        <v>32</v>
      </c>
      <c r="E170" s="32" t="n">
        <v>0</v>
      </c>
      <c r="F170" s="32" t="n">
        <v>0</v>
      </c>
      <c r="G170" s="32" t="n">
        <v>0</v>
      </c>
      <c r="H170" s="32" t="n">
        <v>0</v>
      </c>
      <c r="I170" s="32" t="n">
        <v>0</v>
      </c>
      <c r="J170" s="32" t="n">
        <v>0</v>
      </c>
      <c r="K170" s="32" t="n">
        <v>0</v>
      </c>
    </row>
    <row r="171" s="3" customFormat="true" ht="18" hidden="false" customHeight="true" outlineLevel="0" collapsed="false">
      <c r="A171" s="43"/>
      <c r="B171" s="28"/>
      <c r="C171" s="29" t="s">
        <v>35</v>
      </c>
      <c r="D171" s="30" t="s">
        <v>28</v>
      </c>
      <c r="E171" s="32" t="n">
        <v>5028219.03</v>
      </c>
      <c r="F171" s="32" t="n">
        <v>4976225.96</v>
      </c>
      <c r="G171" s="32" t="n">
        <v>4948464.66</v>
      </c>
      <c r="H171" s="32" t="n">
        <v>4543374.07</v>
      </c>
      <c r="I171" s="32" t="n">
        <v>4702104.5</v>
      </c>
      <c r="J171" s="32" t="n">
        <v>4843374.07</v>
      </c>
      <c r="K171" s="32" t="n">
        <v>29041762.29</v>
      </c>
    </row>
    <row r="172" s="3" customFormat="true" ht="30.75" hidden="false" customHeight="true" outlineLevel="0" collapsed="false">
      <c r="A172" s="43"/>
      <c r="B172" s="28"/>
      <c r="C172" s="29"/>
      <c r="D172" s="30" t="s">
        <v>29</v>
      </c>
      <c r="E172" s="32" t="n">
        <v>246059.3</v>
      </c>
      <c r="F172" s="32" t="n">
        <v>212152.04</v>
      </c>
      <c r="G172" s="32" t="n">
        <v>194474.29</v>
      </c>
      <c r="H172" s="32" t="n">
        <v>0</v>
      </c>
      <c r="I172" s="32" t="n">
        <v>0</v>
      </c>
      <c r="J172" s="32" t="n">
        <v>0</v>
      </c>
      <c r="K172" s="32" t="n">
        <v>652685.63</v>
      </c>
    </row>
    <row r="173" s="3" customFormat="true" ht="18" hidden="false" customHeight="true" outlineLevel="0" collapsed="false">
      <c r="A173" s="43"/>
      <c r="B173" s="28"/>
      <c r="C173" s="29"/>
      <c r="D173" s="30" t="s">
        <v>30</v>
      </c>
      <c r="E173" s="32" t="n">
        <v>3711091.69</v>
      </c>
      <c r="F173" s="32" t="n">
        <v>3740151.68</v>
      </c>
      <c r="G173" s="32" t="n">
        <v>3730068.13</v>
      </c>
      <c r="H173" s="32" t="n">
        <v>3716805.09</v>
      </c>
      <c r="I173" s="32" t="n">
        <v>3716805.09</v>
      </c>
      <c r="J173" s="32" t="n">
        <v>3716805.09</v>
      </c>
      <c r="K173" s="32" t="n">
        <v>22331726.78</v>
      </c>
    </row>
    <row r="174" s="3" customFormat="true" ht="18" hidden="false" customHeight="true" outlineLevel="0" collapsed="false">
      <c r="A174" s="43"/>
      <c r="B174" s="28"/>
      <c r="C174" s="29"/>
      <c r="D174" s="30" t="s">
        <v>31</v>
      </c>
      <c r="E174" s="32" t="n">
        <v>1071068.04</v>
      </c>
      <c r="F174" s="32" t="n">
        <v>1023922.24</v>
      </c>
      <c r="G174" s="32" t="n">
        <v>1023922.24</v>
      </c>
      <c r="H174" s="32" t="n">
        <v>826568.98</v>
      </c>
      <c r="I174" s="32" t="n">
        <v>985299.41</v>
      </c>
      <c r="J174" s="32" t="n">
        <v>1126568.98</v>
      </c>
      <c r="K174" s="32" t="n">
        <v>6057349.88</v>
      </c>
    </row>
    <row r="175" s="3" customFormat="true" ht="18" hidden="false" customHeight="true" outlineLevel="0" collapsed="false">
      <c r="A175" s="43"/>
      <c r="B175" s="28"/>
      <c r="C175" s="29"/>
      <c r="D175" s="30" t="s">
        <v>32</v>
      </c>
      <c r="E175" s="32" t="n">
        <v>0</v>
      </c>
      <c r="F175" s="32" t="n">
        <v>0</v>
      </c>
      <c r="G175" s="32" t="n">
        <v>0</v>
      </c>
      <c r="H175" s="32" t="n">
        <v>0</v>
      </c>
      <c r="I175" s="32" t="n">
        <v>0</v>
      </c>
      <c r="J175" s="32" t="n">
        <v>0</v>
      </c>
      <c r="K175" s="32" t="n">
        <v>0</v>
      </c>
    </row>
    <row r="176" s="3" customFormat="true" ht="13.5" hidden="false" customHeight="true" outlineLevel="0" collapsed="false">
      <c r="A176" s="43" t="s">
        <v>84</v>
      </c>
      <c r="B176" s="28" t="s">
        <v>44</v>
      </c>
      <c r="C176" s="29" t="s">
        <v>35</v>
      </c>
      <c r="D176" s="30" t="s">
        <v>28</v>
      </c>
      <c r="E176" s="32" t="n">
        <v>435105.18</v>
      </c>
      <c r="F176" s="32" t="n">
        <v>436190.97</v>
      </c>
      <c r="G176" s="32" t="n">
        <v>436190.97</v>
      </c>
      <c r="H176" s="32" t="n">
        <v>405091.12</v>
      </c>
      <c r="I176" s="32" t="n">
        <v>563821.55</v>
      </c>
      <c r="J176" s="32" t="n">
        <v>705091.12</v>
      </c>
      <c r="K176" s="32" t="n">
        <v>2981490.9</v>
      </c>
    </row>
    <row r="177" s="3" customFormat="true" ht="13.5" hidden="false" customHeight="true" outlineLevel="0" collapsed="false">
      <c r="A177" s="43"/>
      <c r="B177" s="28"/>
      <c r="C177" s="29"/>
      <c r="D177" s="30" t="s">
        <v>29</v>
      </c>
      <c r="E177" s="31" t="n">
        <v>0</v>
      </c>
      <c r="F177" s="31" t="n">
        <v>0</v>
      </c>
      <c r="G177" s="31" t="n">
        <v>0</v>
      </c>
      <c r="H177" s="31" t="n">
        <v>0</v>
      </c>
      <c r="I177" s="31" t="n">
        <v>0</v>
      </c>
      <c r="J177" s="32" t="n">
        <v>0</v>
      </c>
      <c r="K177" s="32" t="n">
        <v>0</v>
      </c>
    </row>
    <row r="178" s="3" customFormat="true" ht="13.5" hidden="false" customHeight="true" outlineLevel="0" collapsed="false">
      <c r="A178" s="43"/>
      <c r="B178" s="28"/>
      <c r="C178" s="29"/>
      <c r="D178" s="30" t="s">
        <v>30</v>
      </c>
      <c r="E178" s="31" t="n">
        <v>0</v>
      </c>
      <c r="F178" s="31" t="n">
        <v>0</v>
      </c>
      <c r="G178" s="31" t="n">
        <v>0</v>
      </c>
      <c r="H178" s="31" t="n">
        <v>0</v>
      </c>
      <c r="I178" s="31" t="n">
        <v>0</v>
      </c>
      <c r="J178" s="32" t="n">
        <v>0</v>
      </c>
      <c r="K178" s="32" t="n">
        <v>0</v>
      </c>
    </row>
    <row r="179" s="3" customFormat="true" ht="13.5" hidden="false" customHeight="true" outlineLevel="0" collapsed="false">
      <c r="A179" s="43"/>
      <c r="B179" s="28"/>
      <c r="C179" s="29"/>
      <c r="D179" s="30" t="s">
        <v>31</v>
      </c>
      <c r="E179" s="48" t="n">
        <v>435105.18</v>
      </c>
      <c r="F179" s="48" t="n">
        <v>436190.97</v>
      </c>
      <c r="G179" s="48" t="n">
        <v>436190.97</v>
      </c>
      <c r="H179" s="48" t="n">
        <v>405091.12</v>
      </c>
      <c r="I179" s="48" t="n">
        <v>563821.55</v>
      </c>
      <c r="J179" s="48" t="n">
        <v>705091.12</v>
      </c>
      <c r="K179" s="32" t="n">
        <v>2981490.9</v>
      </c>
    </row>
    <row r="180" s="3" customFormat="true" ht="13.5" hidden="false" customHeight="true" outlineLevel="0" collapsed="false">
      <c r="A180" s="43"/>
      <c r="B180" s="28"/>
      <c r="C180" s="29"/>
      <c r="D180" s="30" t="s">
        <v>32</v>
      </c>
      <c r="E180" s="31" t="n">
        <v>0</v>
      </c>
      <c r="F180" s="31" t="n">
        <v>0</v>
      </c>
      <c r="G180" s="31" t="n">
        <v>0</v>
      </c>
      <c r="H180" s="31" t="n">
        <v>0</v>
      </c>
      <c r="I180" s="31" t="n">
        <v>0</v>
      </c>
      <c r="J180" s="32" t="n">
        <v>0</v>
      </c>
      <c r="K180" s="32" t="n">
        <v>0</v>
      </c>
    </row>
    <row r="181" s="3" customFormat="true" ht="15" hidden="false" customHeight="true" outlineLevel="0" collapsed="false">
      <c r="A181" s="43" t="s">
        <v>85</v>
      </c>
      <c r="B181" s="28" t="s">
        <v>86</v>
      </c>
      <c r="C181" s="29" t="s">
        <v>35</v>
      </c>
      <c r="D181" s="30" t="s">
        <v>28</v>
      </c>
      <c r="E181" s="31" t="n">
        <v>62312.94</v>
      </c>
      <c r="F181" s="31" t="n">
        <v>62312.94</v>
      </c>
      <c r="G181" s="31" t="n">
        <v>62312.94</v>
      </c>
      <c r="H181" s="31" t="n">
        <v>63471.66</v>
      </c>
      <c r="I181" s="31" t="n">
        <v>63471.66</v>
      </c>
      <c r="J181" s="32" t="n">
        <v>63471.66</v>
      </c>
      <c r="K181" s="32" t="n">
        <v>377353.81</v>
      </c>
    </row>
    <row r="182" s="3" customFormat="true" ht="15" hidden="false" customHeight="true" outlineLevel="0" collapsed="false">
      <c r="A182" s="43"/>
      <c r="B182" s="28"/>
      <c r="C182" s="29"/>
      <c r="D182" s="30" t="s">
        <v>29</v>
      </c>
      <c r="E182" s="31" t="n">
        <v>0</v>
      </c>
      <c r="F182" s="31" t="n">
        <v>0</v>
      </c>
      <c r="G182" s="31" t="n">
        <v>0</v>
      </c>
      <c r="H182" s="31" t="n">
        <v>0</v>
      </c>
      <c r="I182" s="31" t="n">
        <v>0</v>
      </c>
      <c r="J182" s="32" t="n">
        <v>0</v>
      </c>
      <c r="K182" s="32" t="n">
        <v>0</v>
      </c>
    </row>
    <row r="183" s="3" customFormat="true" ht="15" hidden="false" customHeight="true" outlineLevel="0" collapsed="false">
      <c r="A183" s="43"/>
      <c r="B183" s="28"/>
      <c r="C183" s="29"/>
      <c r="D183" s="30" t="s">
        <v>30</v>
      </c>
      <c r="E183" s="31" t="n">
        <v>0</v>
      </c>
      <c r="F183" s="31" t="n">
        <v>0</v>
      </c>
      <c r="G183" s="31" t="n">
        <v>0</v>
      </c>
      <c r="H183" s="31" t="n">
        <v>0</v>
      </c>
      <c r="I183" s="31" t="n">
        <v>0</v>
      </c>
      <c r="J183" s="32" t="n">
        <v>0</v>
      </c>
      <c r="K183" s="32" t="n">
        <v>0</v>
      </c>
    </row>
    <row r="184" s="3" customFormat="true" ht="15" hidden="false" customHeight="true" outlineLevel="0" collapsed="false">
      <c r="A184" s="43"/>
      <c r="B184" s="28"/>
      <c r="C184" s="29"/>
      <c r="D184" s="30" t="s">
        <v>31</v>
      </c>
      <c r="E184" s="48" t="n">
        <v>62312.94</v>
      </c>
      <c r="F184" s="48" t="n">
        <v>62312.94</v>
      </c>
      <c r="G184" s="48" t="n">
        <v>62312.94</v>
      </c>
      <c r="H184" s="31" t="n">
        <v>63471.66</v>
      </c>
      <c r="I184" s="31" t="n">
        <v>63471.66</v>
      </c>
      <c r="J184" s="31" t="n">
        <v>63471.66</v>
      </c>
      <c r="K184" s="32" t="n">
        <v>377353.81</v>
      </c>
    </row>
    <row r="185" s="3" customFormat="true" ht="15" hidden="false" customHeight="true" outlineLevel="0" collapsed="false">
      <c r="A185" s="43"/>
      <c r="B185" s="28"/>
      <c r="C185" s="29"/>
      <c r="D185" s="30" t="s">
        <v>32</v>
      </c>
      <c r="E185" s="31" t="n">
        <v>0</v>
      </c>
      <c r="F185" s="31" t="n">
        <v>0</v>
      </c>
      <c r="G185" s="31" t="n">
        <v>0</v>
      </c>
      <c r="H185" s="31" t="n">
        <v>0</v>
      </c>
      <c r="I185" s="31" t="n">
        <v>0</v>
      </c>
      <c r="J185" s="32" t="n">
        <v>0</v>
      </c>
      <c r="K185" s="32" t="n">
        <v>0</v>
      </c>
    </row>
    <row r="186" s="3" customFormat="true" ht="29.25" hidden="false" customHeight="true" outlineLevel="0" collapsed="false">
      <c r="A186" s="43" t="s">
        <v>87</v>
      </c>
      <c r="B186" s="28" t="s">
        <v>88</v>
      </c>
      <c r="C186" s="29" t="s">
        <v>35</v>
      </c>
      <c r="D186" s="30" t="s">
        <v>28</v>
      </c>
      <c r="E186" s="31" t="n">
        <v>446635.91</v>
      </c>
      <c r="F186" s="31" t="n">
        <v>451149.21</v>
      </c>
      <c r="G186" s="31" t="n">
        <v>452794.01</v>
      </c>
      <c r="H186" s="31" t="n">
        <v>452794.01</v>
      </c>
      <c r="I186" s="31" t="n">
        <v>452794.01</v>
      </c>
      <c r="J186" s="32" t="n">
        <v>452794.01</v>
      </c>
      <c r="K186" s="32" t="n">
        <v>2708961.16</v>
      </c>
    </row>
    <row r="187" s="3" customFormat="true" ht="29.25" hidden="false" customHeight="true" outlineLevel="0" collapsed="false">
      <c r="A187" s="43"/>
      <c r="B187" s="28"/>
      <c r="C187" s="29"/>
      <c r="D187" s="30" t="s">
        <v>29</v>
      </c>
      <c r="E187" s="21" t="s">
        <v>89</v>
      </c>
      <c r="F187" s="21" t="s">
        <v>89</v>
      </c>
      <c r="G187" s="21" t="n">
        <v>0</v>
      </c>
      <c r="H187" s="21" t="n">
        <v>0</v>
      </c>
      <c r="I187" s="21" t="n">
        <v>0</v>
      </c>
      <c r="J187" s="21" t="n">
        <v>0</v>
      </c>
      <c r="K187" s="32" t="n">
        <v>0</v>
      </c>
    </row>
    <row r="188" s="3" customFormat="true" ht="29.25" hidden="false" customHeight="true" outlineLevel="0" collapsed="false">
      <c r="A188" s="43"/>
      <c r="B188" s="28"/>
      <c r="C188" s="29"/>
      <c r="D188" s="30" t="s">
        <v>30</v>
      </c>
      <c r="E188" s="32" t="n">
        <v>446635.91</v>
      </c>
      <c r="F188" s="32" t="n">
        <v>451149.21</v>
      </c>
      <c r="G188" s="32" t="n">
        <v>452794.01</v>
      </c>
      <c r="H188" s="31" t="n">
        <v>452794.01</v>
      </c>
      <c r="I188" s="31" t="n">
        <v>452794.01</v>
      </c>
      <c r="J188" s="31" t="n">
        <v>452794.01</v>
      </c>
      <c r="K188" s="32" t="n">
        <v>2708961.16</v>
      </c>
    </row>
    <row r="189" s="3" customFormat="true" ht="29.25" hidden="false" customHeight="true" outlineLevel="0" collapsed="false">
      <c r="A189" s="43"/>
      <c r="B189" s="28"/>
      <c r="C189" s="29"/>
      <c r="D189" s="30" t="s">
        <v>31</v>
      </c>
      <c r="E189" s="31" t="n">
        <v>0</v>
      </c>
      <c r="F189" s="31" t="n">
        <v>0</v>
      </c>
      <c r="G189" s="31" t="n">
        <v>0</v>
      </c>
      <c r="H189" s="31" t="n">
        <v>0</v>
      </c>
      <c r="I189" s="31" t="n">
        <v>0</v>
      </c>
      <c r="J189" s="32" t="n">
        <v>0</v>
      </c>
      <c r="K189" s="32" t="n">
        <v>0</v>
      </c>
    </row>
    <row r="190" s="3" customFormat="true" ht="29.25" hidden="false" customHeight="true" outlineLevel="0" collapsed="false">
      <c r="A190" s="43"/>
      <c r="B190" s="28"/>
      <c r="C190" s="29"/>
      <c r="D190" s="30" t="s">
        <v>32</v>
      </c>
      <c r="E190" s="31" t="n">
        <v>0</v>
      </c>
      <c r="F190" s="31" t="n">
        <v>0</v>
      </c>
      <c r="G190" s="31" t="n">
        <v>0</v>
      </c>
      <c r="H190" s="31" t="n">
        <v>0</v>
      </c>
      <c r="I190" s="31" t="n">
        <v>0</v>
      </c>
      <c r="J190" s="32" t="n">
        <v>0</v>
      </c>
      <c r="K190" s="32" t="n">
        <v>0</v>
      </c>
    </row>
    <row r="191" s="3" customFormat="true" ht="28.5" hidden="false" customHeight="true" outlineLevel="0" collapsed="false">
      <c r="A191" s="43" t="s">
        <v>90</v>
      </c>
      <c r="B191" s="28" t="s">
        <v>91</v>
      </c>
      <c r="C191" s="29" t="s">
        <v>35</v>
      </c>
      <c r="D191" s="30" t="s">
        <v>28</v>
      </c>
      <c r="E191" s="31" t="n">
        <v>59859.11</v>
      </c>
      <c r="F191" s="31" t="n">
        <v>59869.01</v>
      </c>
      <c r="G191" s="31" t="n">
        <v>59879.51</v>
      </c>
      <c r="H191" s="31" t="n">
        <v>59879.51</v>
      </c>
      <c r="I191" s="31" t="n">
        <v>59879.51</v>
      </c>
      <c r="J191" s="32" t="n">
        <v>59879.51</v>
      </c>
      <c r="K191" s="32" t="n">
        <v>359246.16</v>
      </c>
    </row>
    <row r="192" s="3" customFormat="true" ht="28.5" hidden="false" customHeight="true" outlineLevel="0" collapsed="false">
      <c r="A192" s="43"/>
      <c r="B192" s="28"/>
      <c r="C192" s="29"/>
      <c r="D192" s="30" t="s">
        <v>29</v>
      </c>
      <c r="E192" s="31" t="n">
        <v>0</v>
      </c>
      <c r="F192" s="31" t="n">
        <v>0</v>
      </c>
      <c r="G192" s="31" t="n">
        <v>0</v>
      </c>
      <c r="H192" s="31" t="n">
        <v>0</v>
      </c>
      <c r="I192" s="31" t="n">
        <v>0</v>
      </c>
      <c r="J192" s="32" t="n">
        <v>0</v>
      </c>
      <c r="K192" s="32" t="n">
        <v>0</v>
      </c>
    </row>
    <row r="193" s="3" customFormat="true" ht="28.5" hidden="false" customHeight="true" outlineLevel="0" collapsed="false">
      <c r="A193" s="43"/>
      <c r="B193" s="28"/>
      <c r="C193" s="29"/>
      <c r="D193" s="30" t="s">
        <v>30</v>
      </c>
      <c r="E193" s="48" t="n">
        <v>59859.11</v>
      </c>
      <c r="F193" s="48" t="n">
        <v>59869.01</v>
      </c>
      <c r="G193" s="31" t="n">
        <v>59879.51</v>
      </c>
      <c r="H193" s="31" t="n">
        <v>59879.51</v>
      </c>
      <c r="I193" s="31" t="n">
        <v>59879.51</v>
      </c>
      <c r="J193" s="31" t="n">
        <v>59879.51</v>
      </c>
      <c r="K193" s="32" t="n">
        <v>359246.16</v>
      </c>
    </row>
    <row r="194" s="3" customFormat="true" ht="28.5" hidden="false" customHeight="true" outlineLevel="0" collapsed="false">
      <c r="A194" s="43"/>
      <c r="B194" s="28"/>
      <c r="C194" s="29"/>
      <c r="D194" s="30" t="s">
        <v>31</v>
      </c>
      <c r="E194" s="31" t="n">
        <v>0</v>
      </c>
      <c r="F194" s="31" t="n">
        <v>0</v>
      </c>
      <c r="G194" s="31" t="n">
        <v>0</v>
      </c>
      <c r="H194" s="31" t="n">
        <v>0</v>
      </c>
      <c r="I194" s="31" t="n">
        <v>0</v>
      </c>
      <c r="J194" s="32" t="n">
        <v>0</v>
      </c>
      <c r="K194" s="32" t="n">
        <v>0</v>
      </c>
    </row>
    <row r="195" s="3" customFormat="true" ht="28.5" hidden="false" customHeight="true" outlineLevel="0" collapsed="false">
      <c r="A195" s="43"/>
      <c r="B195" s="28"/>
      <c r="C195" s="29"/>
      <c r="D195" s="30" t="s">
        <v>32</v>
      </c>
      <c r="E195" s="31" t="n">
        <v>0</v>
      </c>
      <c r="F195" s="31" t="n">
        <v>0</v>
      </c>
      <c r="G195" s="31" t="n">
        <v>0</v>
      </c>
      <c r="H195" s="31" t="n">
        <v>0</v>
      </c>
      <c r="I195" s="31" t="n">
        <v>0</v>
      </c>
      <c r="J195" s="32" t="n">
        <v>0</v>
      </c>
      <c r="K195" s="32" t="n">
        <v>0</v>
      </c>
    </row>
    <row r="196" s="3" customFormat="true" ht="24.75" hidden="false" customHeight="true" outlineLevel="0" collapsed="false">
      <c r="A196" s="43" t="s">
        <v>92</v>
      </c>
      <c r="B196" s="28" t="s">
        <v>93</v>
      </c>
      <c r="C196" s="29" t="s">
        <v>35</v>
      </c>
      <c r="D196" s="30" t="s">
        <v>28</v>
      </c>
      <c r="E196" s="32" t="n">
        <v>2830737.52</v>
      </c>
      <c r="F196" s="32" t="n">
        <v>2833610.52</v>
      </c>
      <c r="G196" s="32" t="n">
        <v>2836598.42</v>
      </c>
      <c r="H196" s="32" t="n">
        <v>2836598.42</v>
      </c>
      <c r="I196" s="32" t="n">
        <v>2836598.42</v>
      </c>
      <c r="J196" s="32" t="n">
        <v>2836598.42</v>
      </c>
      <c r="K196" s="32" t="n">
        <v>17010741.72</v>
      </c>
    </row>
    <row r="197" s="3" customFormat="true" ht="24.75" hidden="false" customHeight="true" outlineLevel="0" collapsed="false">
      <c r="A197" s="43"/>
      <c r="B197" s="28"/>
      <c r="C197" s="29"/>
      <c r="D197" s="30" t="s">
        <v>29</v>
      </c>
      <c r="E197" s="31" t="n">
        <v>0</v>
      </c>
      <c r="F197" s="31" t="n">
        <v>0</v>
      </c>
      <c r="G197" s="31" t="n">
        <v>0</v>
      </c>
      <c r="H197" s="31" t="n">
        <v>0</v>
      </c>
      <c r="I197" s="31" t="n">
        <v>0</v>
      </c>
      <c r="J197" s="31" t="n">
        <v>0</v>
      </c>
      <c r="K197" s="32" t="n">
        <v>0</v>
      </c>
    </row>
    <row r="198" s="3" customFormat="true" ht="24.75" hidden="false" customHeight="true" outlineLevel="0" collapsed="false">
      <c r="A198" s="43"/>
      <c r="B198" s="28"/>
      <c r="C198" s="29"/>
      <c r="D198" s="30" t="s">
        <v>30</v>
      </c>
      <c r="E198" s="48" t="n">
        <v>2830737.52</v>
      </c>
      <c r="F198" s="48" t="n">
        <v>2833610.52</v>
      </c>
      <c r="G198" s="31" t="n">
        <v>2836598.42</v>
      </c>
      <c r="H198" s="31" t="n">
        <v>2836598.42</v>
      </c>
      <c r="I198" s="31" t="n">
        <v>2836598.42</v>
      </c>
      <c r="J198" s="31" t="n">
        <v>2836598.42</v>
      </c>
      <c r="K198" s="32" t="n">
        <v>17010741.72</v>
      </c>
    </row>
    <row r="199" s="3" customFormat="true" ht="24.75" hidden="false" customHeight="true" outlineLevel="0" collapsed="false">
      <c r="A199" s="43"/>
      <c r="B199" s="28"/>
      <c r="C199" s="29"/>
      <c r="D199" s="30" t="s">
        <v>31</v>
      </c>
      <c r="E199" s="31" t="n">
        <v>0</v>
      </c>
      <c r="F199" s="31" t="n">
        <v>0</v>
      </c>
      <c r="G199" s="31" t="n">
        <v>0</v>
      </c>
      <c r="H199" s="31" t="n">
        <v>0</v>
      </c>
      <c r="I199" s="31" t="n">
        <v>0</v>
      </c>
      <c r="J199" s="31" t="n">
        <v>0</v>
      </c>
      <c r="K199" s="32" t="n">
        <v>0</v>
      </c>
    </row>
    <row r="200" s="3" customFormat="true" ht="24.75" hidden="false" customHeight="true" outlineLevel="0" collapsed="false">
      <c r="A200" s="43"/>
      <c r="B200" s="28"/>
      <c r="C200" s="29"/>
      <c r="D200" s="30" t="s">
        <v>32</v>
      </c>
      <c r="E200" s="31" t="n">
        <v>0</v>
      </c>
      <c r="F200" s="31" t="n">
        <v>0</v>
      </c>
      <c r="G200" s="31" t="n">
        <v>0</v>
      </c>
      <c r="H200" s="31" t="n">
        <v>0</v>
      </c>
      <c r="I200" s="31" t="n">
        <v>0</v>
      </c>
      <c r="J200" s="31" t="n">
        <v>0</v>
      </c>
      <c r="K200" s="32" t="n">
        <v>0</v>
      </c>
    </row>
    <row r="201" s="3" customFormat="true" ht="15" hidden="false" customHeight="true" outlineLevel="0" collapsed="false">
      <c r="A201" s="43" t="s">
        <v>94</v>
      </c>
      <c r="B201" s="28" t="s">
        <v>95</v>
      </c>
      <c r="C201" s="29" t="s">
        <v>35</v>
      </c>
      <c r="D201" s="30" t="s">
        <v>28</v>
      </c>
      <c r="E201" s="31" t="n">
        <v>29334.7</v>
      </c>
      <c r="F201" s="31" t="n">
        <v>29352.7</v>
      </c>
      <c r="G201" s="31" t="n">
        <v>29371.4</v>
      </c>
      <c r="H201" s="31" t="n">
        <v>29371.4</v>
      </c>
      <c r="I201" s="31" t="n">
        <v>29371.4</v>
      </c>
      <c r="J201" s="31" t="n">
        <v>29371.4</v>
      </c>
      <c r="K201" s="32" t="n">
        <v>176173</v>
      </c>
    </row>
    <row r="202" s="3" customFormat="true" ht="15" hidden="false" customHeight="true" outlineLevel="0" collapsed="false">
      <c r="A202" s="43"/>
      <c r="B202" s="28"/>
      <c r="C202" s="29"/>
      <c r="D202" s="30" t="s">
        <v>29</v>
      </c>
      <c r="E202" s="31" t="n">
        <v>0</v>
      </c>
      <c r="F202" s="31" t="n">
        <v>0</v>
      </c>
      <c r="G202" s="31" t="n">
        <v>0</v>
      </c>
      <c r="H202" s="31" t="n">
        <v>0</v>
      </c>
      <c r="I202" s="31" t="n">
        <v>0</v>
      </c>
      <c r="J202" s="31" t="n">
        <v>0</v>
      </c>
      <c r="K202" s="32" t="n">
        <v>0</v>
      </c>
    </row>
    <row r="203" s="3" customFormat="true" ht="15" hidden="false" customHeight="true" outlineLevel="0" collapsed="false">
      <c r="A203" s="43"/>
      <c r="B203" s="28"/>
      <c r="C203" s="29"/>
      <c r="D203" s="30" t="s">
        <v>30</v>
      </c>
      <c r="E203" s="48" t="n">
        <v>29334.7</v>
      </c>
      <c r="F203" s="48" t="n">
        <v>29352.7</v>
      </c>
      <c r="G203" s="31" t="n">
        <v>29371.4</v>
      </c>
      <c r="H203" s="31" t="n">
        <v>29371.4</v>
      </c>
      <c r="I203" s="31" t="n">
        <v>29371.4</v>
      </c>
      <c r="J203" s="31" t="n">
        <v>29371.4</v>
      </c>
      <c r="K203" s="32" t="n">
        <v>176173</v>
      </c>
    </row>
    <row r="204" s="3" customFormat="true" ht="15" hidden="false" customHeight="true" outlineLevel="0" collapsed="false">
      <c r="A204" s="43"/>
      <c r="B204" s="28"/>
      <c r="C204" s="29"/>
      <c r="D204" s="30" t="s">
        <v>31</v>
      </c>
      <c r="E204" s="31" t="n">
        <v>0</v>
      </c>
      <c r="F204" s="31" t="n">
        <v>0</v>
      </c>
      <c r="G204" s="31" t="n">
        <v>0</v>
      </c>
      <c r="H204" s="31" t="n">
        <v>0</v>
      </c>
      <c r="I204" s="31" t="n">
        <v>0</v>
      </c>
      <c r="J204" s="31" t="n">
        <v>0</v>
      </c>
      <c r="K204" s="32" t="n">
        <v>0</v>
      </c>
    </row>
    <row r="205" s="3" customFormat="true" ht="15" hidden="false" customHeight="true" outlineLevel="0" collapsed="false">
      <c r="A205" s="43"/>
      <c r="B205" s="28"/>
      <c r="C205" s="29"/>
      <c r="D205" s="30" t="s">
        <v>32</v>
      </c>
      <c r="E205" s="31" t="n">
        <v>0</v>
      </c>
      <c r="F205" s="31" t="n">
        <v>0</v>
      </c>
      <c r="G205" s="31" t="n">
        <v>0</v>
      </c>
      <c r="H205" s="31" t="n">
        <v>0</v>
      </c>
      <c r="I205" s="31" t="n">
        <v>0</v>
      </c>
      <c r="J205" s="31" t="n">
        <v>0</v>
      </c>
      <c r="K205" s="32" t="n">
        <v>0</v>
      </c>
    </row>
    <row r="206" s="3" customFormat="true" ht="15" hidden="false" customHeight="true" outlineLevel="0" collapsed="false">
      <c r="A206" s="43" t="s">
        <v>96</v>
      </c>
      <c r="B206" s="28" t="s">
        <v>97</v>
      </c>
      <c r="C206" s="29" t="s">
        <v>35</v>
      </c>
      <c r="D206" s="30" t="s">
        <v>28</v>
      </c>
      <c r="E206" s="31" t="n">
        <v>477232.87</v>
      </c>
      <c r="F206" s="31" t="n">
        <v>433353.44</v>
      </c>
      <c r="G206" s="31" t="n">
        <v>433353.44</v>
      </c>
      <c r="H206" s="31" t="n">
        <v>282832.17</v>
      </c>
      <c r="I206" s="31" t="n">
        <v>282832.17</v>
      </c>
      <c r="J206" s="31" t="n">
        <v>282832.17</v>
      </c>
      <c r="K206" s="32" t="n">
        <v>2192436.25</v>
      </c>
    </row>
    <row r="207" s="3" customFormat="true" ht="15" hidden="false" customHeight="true" outlineLevel="0" collapsed="false">
      <c r="A207" s="43"/>
      <c r="B207" s="28"/>
      <c r="C207" s="29"/>
      <c r="D207" s="30" t="s">
        <v>29</v>
      </c>
      <c r="E207" s="31" t="n">
        <v>0</v>
      </c>
      <c r="F207" s="31" t="n">
        <v>0</v>
      </c>
      <c r="G207" s="31" t="n">
        <v>0</v>
      </c>
      <c r="H207" s="31" t="n">
        <v>0</v>
      </c>
      <c r="I207" s="31" t="n">
        <v>0</v>
      </c>
      <c r="J207" s="31" t="n">
        <v>0</v>
      </c>
      <c r="K207" s="32" t="n">
        <v>0</v>
      </c>
    </row>
    <row r="208" s="3" customFormat="true" ht="15" hidden="false" customHeight="true" outlineLevel="0" collapsed="false">
      <c r="A208" s="43"/>
      <c r="B208" s="28"/>
      <c r="C208" s="29"/>
      <c r="D208" s="30" t="s">
        <v>30</v>
      </c>
      <c r="E208" s="31" t="n">
        <v>0</v>
      </c>
      <c r="F208" s="31" t="n">
        <v>0</v>
      </c>
      <c r="G208" s="31" t="n">
        <v>0</v>
      </c>
      <c r="H208" s="31" t="n">
        <v>0</v>
      </c>
      <c r="I208" s="31" t="n">
        <v>0</v>
      </c>
      <c r="J208" s="31" t="n">
        <v>0</v>
      </c>
      <c r="K208" s="32" t="n">
        <v>0</v>
      </c>
    </row>
    <row r="209" s="3" customFormat="true" ht="15" hidden="false" customHeight="true" outlineLevel="0" collapsed="false">
      <c r="A209" s="43"/>
      <c r="B209" s="28"/>
      <c r="C209" s="29"/>
      <c r="D209" s="30" t="s">
        <v>31</v>
      </c>
      <c r="E209" s="48" t="n">
        <v>477232.87</v>
      </c>
      <c r="F209" s="48" t="n">
        <v>433353.44</v>
      </c>
      <c r="G209" s="31" t="n">
        <v>433353.44</v>
      </c>
      <c r="H209" s="31" t="n">
        <v>282832.17</v>
      </c>
      <c r="I209" s="31" t="n">
        <v>282832.17</v>
      </c>
      <c r="J209" s="31" t="n">
        <v>282832.17</v>
      </c>
      <c r="K209" s="32" t="n">
        <v>2192436.25</v>
      </c>
    </row>
    <row r="210" s="3" customFormat="true" ht="15" hidden="false" customHeight="true" outlineLevel="0" collapsed="false">
      <c r="A210" s="43"/>
      <c r="B210" s="28"/>
      <c r="C210" s="29"/>
      <c r="D210" s="30" t="s">
        <v>32</v>
      </c>
      <c r="E210" s="31" t="n">
        <v>0</v>
      </c>
      <c r="F210" s="31" t="n">
        <v>0</v>
      </c>
      <c r="G210" s="31" t="n">
        <v>0</v>
      </c>
      <c r="H210" s="31" t="n">
        <v>0</v>
      </c>
      <c r="I210" s="31" t="n">
        <v>0</v>
      </c>
      <c r="J210" s="31" t="n">
        <v>0</v>
      </c>
      <c r="K210" s="32" t="n">
        <v>0</v>
      </c>
    </row>
    <row r="211" s="3" customFormat="true" ht="15" hidden="false" customHeight="true" outlineLevel="0" collapsed="false">
      <c r="A211" s="43" t="s">
        <v>98</v>
      </c>
      <c r="B211" s="28" t="s">
        <v>99</v>
      </c>
      <c r="C211" s="29" t="s">
        <v>35</v>
      </c>
      <c r="D211" s="30" t="s">
        <v>28</v>
      </c>
      <c r="E211" s="31" t="n">
        <v>89153.93</v>
      </c>
      <c r="F211" s="31" t="n">
        <v>89153.93</v>
      </c>
      <c r="G211" s="31" t="n">
        <v>89153.93</v>
      </c>
      <c r="H211" s="31" t="n">
        <v>89153.93</v>
      </c>
      <c r="I211" s="31" t="n">
        <v>89153.93</v>
      </c>
      <c r="J211" s="31" t="n">
        <v>89153.93</v>
      </c>
      <c r="K211" s="32" t="n">
        <v>534923.58</v>
      </c>
    </row>
    <row r="212" s="3" customFormat="true" ht="15" hidden="false" customHeight="true" outlineLevel="0" collapsed="false">
      <c r="A212" s="43"/>
      <c r="B212" s="28"/>
      <c r="C212" s="29"/>
      <c r="D212" s="30" t="s">
        <v>29</v>
      </c>
      <c r="E212" s="31" t="n">
        <v>0</v>
      </c>
      <c r="F212" s="31" t="n">
        <v>0</v>
      </c>
      <c r="G212" s="31" t="n">
        <v>0</v>
      </c>
      <c r="H212" s="31" t="n">
        <v>0</v>
      </c>
      <c r="I212" s="31" t="n">
        <v>0</v>
      </c>
      <c r="J212" s="31" t="n">
        <v>0</v>
      </c>
      <c r="K212" s="32" t="n">
        <v>0</v>
      </c>
    </row>
    <row r="213" s="3" customFormat="true" ht="15" hidden="false" customHeight="true" outlineLevel="0" collapsed="false">
      <c r="A213" s="43"/>
      <c r="B213" s="28"/>
      <c r="C213" s="29"/>
      <c r="D213" s="30" t="s">
        <v>30</v>
      </c>
      <c r="E213" s="48" t="n">
        <v>44457.6</v>
      </c>
      <c r="F213" s="48" t="n">
        <v>44457.6</v>
      </c>
      <c r="G213" s="48" t="n">
        <v>44457.6</v>
      </c>
      <c r="H213" s="48" t="n">
        <v>44457.6</v>
      </c>
      <c r="I213" s="48" t="n">
        <v>44457.6</v>
      </c>
      <c r="J213" s="48" t="n">
        <v>44457.6</v>
      </c>
      <c r="K213" s="32" t="n">
        <v>266745.6</v>
      </c>
    </row>
    <row r="214" s="3" customFormat="true" ht="15" hidden="false" customHeight="true" outlineLevel="0" collapsed="false">
      <c r="A214" s="43"/>
      <c r="B214" s="28"/>
      <c r="C214" s="29"/>
      <c r="D214" s="30" t="s">
        <v>31</v>
      </c>
      <c r="E214" s="48" t="n">
        <v>44696.33</v>
      </c>
      <c r="F214" s="48" t="n">
        <v>44696.33</v>
      </c>
      <c r="G214" s="48" t="n">
        <v>44696.33</v>
      </c>
      <c r="H214" s="48" t="n">
        <v>44696.33</v>
      </c>
      <c r="I214" s="48" t="n">
        <v>44696.33</v>
      </c>
      <c r="J214" s="48" t="n">
        <v>44696.33</v>
      </c>
      <c r="K214" s="32" t="n">
        <v>268177.98</v>
      </c>
    </row>
    <row r="215" s="3" customFormat="true" ht="15" hidden="false" customHeight="true" outlineLevel="0" collapsed="false">
      <c r="A215" s="43"/>
      <c r="B215" s="28"/>
      <c r="C215" s="29"/>
      <c r="D215" s="30" t="s">
        <v>32</v>
      </c>
      <c r="E215" s="31" t="n">
        <v>0</v>
      </c>
      <c r="F215" s="31" t="n">
        <v>0</v>
      </c>
      <c r="G215" s="31" t="n">
        <v>0</v>
      </c>
      <c r="H215" s="31" t="n">
        <v>0</v>
      </c>
      <c r="I215" s="31" t="n">
        <v>0</v>
      </c>
      <c r="J215" s="31" t="n">
        <v>0</v>
      </c>
      <c r="K215" s="32" t="n">
        <v>0</v>
      </c>
    </row>
    <row r="216" s="3" customFormat="true" ht="17.25" hidden="false" customHeight="true" outlineLevel="0" collapsed="false">
      <c r="A216" s="43" t="s">
        <v>100</v>
      </c>
      <c r="B216" s="28" t="s">
        <v>101</v>
      </c>
      <c r="C216" s="29" t="s">
        <v>35</v>
      </c>
      <c r="D216" s="30" t="s">
        <v>28</v>
      </c>
      <c r="E216" s="31" t="n">
        <v>2685.33</v>
      </c>
      <c r="F216" s="31" t="n">
        <v>2685.33</v>
      </c>
      <c r="G216" s="31" t="n">
        <v>2685.33</v>
      </c>
      <c r="H216" s="31" t="n">
        <v>2685.33</v>
      </c>
      <c r="I216" s="31" t="n">
        <v>2685.33</v>
      </c>
      <c r="J216" s="31" t="n">
        <v>2685.33</v>
      </c>
      <c r="K216" s="32" t="n">
        <v>16111.98</v>
      </c>
    </row>
    <row r="217" s="3" customFormat="true" ht="17.25" hidden="false" customHeight="true" outlineLevel="0" collapsed="false">
      <c r="A217" s="43"/>
      <c r="B217" s="28"/>
      <c r="C217" s="29"/>
      <c r="D217" s="30" t="s">
        <v>29</v>
      </c>
      <c r="E217" s="31" t="n">
        <v>0</v>
      </c>
      <c r="F217" s="31" t="n">
        <v>0</v>
      </c>
      <c r="G217" s="31" t="n">
        <v>0</v>
      </c>
      <c r="H217" s="31" t="n">
        <v>0</v>
      </c>
      <c r="I217" s="31" t="n">
        <v>0</v>
      </c>
      <c r="J217" s="31" t="n">
        <v>0</v>
      </c>
      <c r="K217" s="32" t="n">
        <v>0</v>
      </c>
    </row>
    <row r="218" s="3" customFormat="true" ht="17.25" hidden="false" customHeight="true" outlineLevel="0" collapsed="false">
      <c r="A218" s="43"/>
      <c r="B218" s="28"/>
      <c r="C218" s="29"/>
      <c r="D218" s="30" t="s">
        <v>30</v>
      </c>
      <c r="E218" s="31" t="n">
        <v>0</v>
      </c>
      <c r="F218" s="31" t="n">
        <v>0</v>
      </c>
      <c r="G218" s="31" t="n">
        <v>0</v>
      </c>
      <c r="H218" s="31" t="n">
        <v>0</v>
      </c>
      <c r="I218" s="31" t="n">
        <v>0</v>
      </c>
      <c r="J218" s="31" t="n">
        <v>0</v>
      </c>
      <c r="K218" s="32" t="n">
        <v>0</v>
      </c>
    </row>
    <row r="219" s="3" customFormat="true" ht="17.25" hidden="false" customHeight="true" outlineLevel="0" collapsed="false">
      <c r="A219" s="43"/>
      <c r="B219" s="28"/>
      <c r="C219" s="29"/>
      <c r="D219" s="30" t="s">
        <v>31</v>
      </c>
      <c r="E219" s="48" t="n">
        <v>2685.33</v>
      </c>
      <c r="F219" s="48" t="n">
        <v>2685.33</v>
      </c>
      <c r="G219" s="48" t="n">
        <v>2685.33</v>
      </c>
      <c r="H219" s="48" t="n">
        <v>2685.33</v>
      </c>
      <c r="I219" s="48" t="n">
        <v>2685.33</v>
      </c>
      <c r="J219" s="48" t="n">
        <v>2685.33</v>
      </c>
      <c r="K219" s="32" t="n">
        <v>16111.98</v>
      </c>
    </row>
    <row r="220" s="3" customFormat="true" ht="17.25" hidden="false" customHeight="true" outlineLevel="0" collapsed="false">
      <c r="A220" s="43"/>
      <c r="B220" s="28"/>
      <c r="C220" s="29"/>
      <c r="D220" s="30" t="s">
        <v>32</v>
      </c>
      <c r="E220" s="31" t="n">
        <v>0</v>
      </c>
      <c r="F220" s="31" t="n">
        <v>0</v>
      </c>
      <c r="G220" s="31" t="n">
        <v>0</v>
      </c>
      <c r="H220" s="31" t="n">
        <v>0</v>
      </c>
      <c r="I220" s="31" t="n">
        <v>0</v>
      </c>
      <c r="J220" s="31" t="n">
        <v>0</v>
      </c>
      <c r="K220" s="32" t="n">
        <v>0</v>
      </c>
    </row>
    <row r="221" s="3" customFormat="true" ht="15" hidden="false" customHeight="true" outlineLevel="0" collapsed="false">
      <c r="A221" s="43" t="s">
        <v>102</v>
      </c>
      <c r="B221" s="28" t="s">
        <v>103</v>
      </c>
      <c r="C221" s="29" t="s">
        <v>35</v>
      </c>
      <c r="D221" s="30" t="s">
        <v>28</v>
      </c>
      <c r="E221" s="31" t="n">
        <v>315696.1</v>
      </c>
      <c r="F221" s="31" t="n">
        <v>283104.83</v>
      </c>
      <c r="G221" s="31" t="n">
        <v>270338.63</v>
      </c>
      <c r="H221" s="31" t="n">
        <v>63378.35</v>
      </c>
      <c r="I221" s="31" t="n">
        <v>63378.35</v>
      </c>
      <c r="J221" s="31" t="n">
        <v>63378.35</v>
      </c>
      <c r="K221" s="32" t="n">
        <v>1059274.61</v>
      </c>
    </row>
    <row r="222" s="3" customFormat="true" ht="15" hidden="false" customHeight="true" outlineLevel="0" collapsed="false">
      <c r="A222" s="43"/>
      <c r="B222" s="28"/>
      <c r="C222" s="29"/>
      <c r="D222" s="30" t="s">
        <v>29</v>
      </c>
      <c r="E222" s="48" t="n">
        <v>246059.3</v>
      </c>
      <c r="F222" s="48" t="n">
        <v>212152.04</v>
      </c>
      <c r="G222" s="31" t="n">
        <v>194474.29</v>
      </c>
      <c r="H222" s="31" t="n">
        <v>0</v>
      </c>
      <c r="I222" s="31" t="n">
        <v>0</v>
      </c>
      <c r="J222" s="31" t="n">
        <v>0</v>
      </c>
      <c r="K222" s="32" t="n">
        <v>652685.63</v>
      </c>
    </row>
    <row r="223" s="3" customFormat="true" ht="15" hidden="false" customHeight="true" outlineLevel="0" collapsed="false">
      <c r="A223" s="43"/>
      <c r="B223" s="28"/>
      <c r="C223" s="29"/>
      <c r="D223" s="30" t="s">
        <v>30</v>
      </c>
      <c r="E223" s="48" t="n">
        <v>69401.35</v>
      </c>
      <c r="F223" s="48" t="n">
        <v>70717.34</v>
      </c>
      <c r="G223" s="48" t="n">
        <v>75628.89</v>
      </c>
      <c r="H223" s="48" t="n">
        <v>63123.8</v>
      </c>
      <c r="I223" s="48" t="n">
        <v>63123.8</v>
      </c>
      <c r="J223" s="48" t="n">
        <v>63123.8</v>
      </c>
      <c r="K223" s="32" t="n">
        <v>405118.98</v>
      </c>
    </row>
    <row r="224" s="3" customFormat="true" ht="15" hidden="false" customHeight="true" outlineLevel="0" collapsed="false">
      <c r="A224" s="43"/>
      <c r="B224" s="28"/>
      <c r="C224" s="29"/>
      <c r="D224" s="30" t="s">
        <v>31</v>
      </c>
      <c r="E224" s="48" t="n">
        <v>235.45</v>
      </c>
      <c r="F224" s="48" t="n">
        <v>235.45</v>
      </c>
      <c r="G224" s="31" t="n">
        <v>235.45</v>
      </c>
      <c r="H224" s="31" t="n">
        <v>254.55</v>
      </c>
      <c r="I224" s="31" t="n">
        <v>254.55</v>
      </c>
      <c r="J224" s="31" t="n">
        <v>254.55</v>
      </c>
      <c r="K224" s="32" t="n">
        <v>1470</v>
      </c>
    </row>
    <row r="225" s="3" customFormat="true" ht="15" hidden="false" customHeight="true" outlineLevel="0" collapsed="false">
      <c r="A225" s="43"/>
      <c r="B225" s="28"/>
      <c r="C225" s="29"/>
      <c r="D225" s="30" t="s">
        <v>32</v>
      </c>
      <c r="E225" s="31" t="n">
        <v>0</v>
      </c>
      <c r="F225" s="31" t="n">
        <v>0</v>
      </c>
      <c r="G225" s="31" t="n">
        <v>0</v>
      </c>
      <c r="H225" s="31" t="n">
        <v>0</v>
      </c>
      <c r="I225" s="31" t="n">
        <v>0</v>
      </c>
      <c r="J225" s="31" t="n">
        <v>0</v>
      </c>
      <c r="K225" s="32" t="n">
        <v>0</v>
      </c>
    </row>
    <row r="226" s="3" customFormat="true" ht="15" hidden="false" customHeight="true" outlineLevel="0" collapsed="false">
      <c r="A226" s="43" t="s">
        <v>104</v>
      </c>
      <c r="B226" s="28" t="s">
        <v>105</v>
      </c>
      <c r="C226" s="29" t="s">
        <v>35</v>
      </c>
      <c r="D226" s="30" t="s">
        <v>28</v>
      </c>
      <c r="E226" s="32" t="n">
        <v>40364.75</v>
      </c>
      <c r="F226" s="32" t="n">
        <v>40364.75</v>
      </c>
      <c r="G226" s="32" t="n">
        <v>40364.75</v>
      </c>
      <c r="H226" s="32" t="n">
        <v>40364.75</v>
      </c>
      <c r="I226" s="32" t="n">
        <v>40364.75</v>
      </c>
      <c r="J226" s="32" t="n">
        <v>40364.75</v>
      </c>
      <c r="K226" s="32" t="n">
        <v>242188.5</v>
      </c>
    </row>
    <row r="227" s="3" customFormat="true" ht="13.5" hidden="false" customHeight="true" outlineLevel="0" collapsed="false">
      <c r="A227" s="43"/>
      <c r="B227" s="28"/>
      <c r="C227" s="29"/>
      <c r="D227" s="30" t="s">
        <v>29</v>
      </c>
      <c r="E227" s="31" t="n">
        <v>0</v>
      </c>
      <c r="F227" s="31" t="n">
        <v>0</v>
      </c>
      <c r="G227" s="31" t="n">
        <v>0</v>
      </c>
      <c r="H227" s="31" t="n">
        <v>0</v>
      </c>
      <c r="I227" s="31" t="n">
        <v>0</v>
      </c>
      <c r="J227" s="31" t="n">
        <v>0</v>
      </c>
      <c r="K227" s="32" t="n">
        <v>0</v>
      </c>
    </row>
    <row r="228" s="3" customFormat="true" ht="12.75" hidden="false" customHeight="true" outlineLevel="0" collapsed="false">
      <c r="A228" s="43"/>
      <c r="B228" s="28"/>
      <c r="C228" s="29"/>
      <c r="D228" s="30" t="s">
        <v>30</v>
      </c>
      <c r="E228" s="48" t="n">
        <v>31439.2</v>
      </c>
      <c r="F228" s="48" t="n">
        <v>31439.2</v>
      </c>
      <c r="G228" s="48" t="n">
        <v>31439.2</v>
      </c>
      <c r="H228" s="31" t="n">
        <v>32476.69</v>
      </c>
      <c r="I228" s="31" t="n">
        <v>32476.69</v>
      </c>
      <c r="J228" s="31" t="n">
        <v>32476.69</v>
      </c>
      <c r="K228" s="32" t="n">
        <v>191747.68</v>
      </c>
    </row>
    <row r="229" s="3" customFormat="true" ht="12.75" hidden="false" customHeight="true" outlineLevel="0" collapsed="false">
      <c r="A229" s="43"/>
      <c r="B229" s="28"/>
      <c r="C229" s="29"/>
      <c r="D229" s="30" t="s">
        <v>31</v>
      </c>
      <c r="E229" s="48" t="n">
        <v>8925.55</v>
      </c>
      <c r="F229" s="48" t="n">
        <v>8925.55</v>
      </c>
      <c r="G229" s="48" t="n">
        <v>8925.55</v>
      </c>
      <c r="H229" s="48" t="n">
        <v>7888.06</v>
      </c>
      <c r="I229" s="48" t="n">
        <v>7888.06</v>
      </c>
      <c r="J229" s="48" t="n">
        <v>7888.06</v>
      </c>
      <c r="K229" s="32" t="n">
        <v>50440.82</v>
      </c>
    </row>
    <row r="230" s="3" customFormat="true" ht="17.25" hidden="false" customHeight="true" outlineLevel="0" collapsed="false">
      <c r="A230" s="43"/>
      <c r="B230" s="28"/>
      <c r="C230" s="29"/>
      <c r="D230" s="30" t="s">
        <v>32</v>
      </c>
      <c r="E230" s="31" t="n">
        <v>0</v>
      </c>
      <c r="F230" s="31" t="n">
        <v>0</v>
      </c>
      <c r="G230" s="31" t="n">
        <v>0</v>
      </c>
      <c r="H230" s="31" t="n">
        <v>0</v>
      </c>
      <c r="I230" s="31" t="n">
        <v>0</v>
      </c>
      <c r="J230" s="31" t="n">
        <v>0</v>
      </c>
      <c r="K230" s="32" t="n">
        <v>0</v>
      </c>
    </row>
    <row r="231" s="3" customFormat="true" ht="27" hidden="false" customHeight="true" outlineLevel="0" collapsed="false">
      <c r="A231" s="43" t="s">
        <v>106</v>
      </c>
      <c r="B231" s="28" t="s">
        <v>107</v>
      </c>
      <c r="C231" s="29" t="s">
        <v>35</v>
      </c>
      <c r="D231" s="30" t="s">
        <v>28</v>
      </c>
      <c r="E231" s="32" t="n">
        <v>86.12</v>
      </c>
      <c r="F231" s="32" t="n">
        <v>86.12</v>
      </c>
      <c r="G231" s="32" t="n">
        <v>86.12</v>
      </c>
      <c r="H231" s="32" t="n">
        <v>2011.64</v>
      </c>
      <c r="I231" s="32" t="n">
        <v>2011.64</v>
      </c>
      <c r="J231" s="32" t="n">
        <v>2011.64</v>
      </c>
      <c r="K231" s="32" t="n">
        <v>6293.28</v>
      </c>
    </row>
    <row r="232" s="3" customFormat="true" ht="27" hidden="false" customHeight="true" outlineLevel="0" collapsed="false">
      <c r="A232" s="43"/>
      <c r="B232" s="28"/>
      <c r="C232" s="29"/>
      <c r="D232" s="30" t="s">
        <v>29</v>
      </c>
      <c r="E232" s="31" t="n">
        <v>0</v>
      </c>
      <c r="F232" s="31" t="n">
        <v>0</v>
      </c>
      <c r="G232" s="31" t="n">
        <v>0</v>
      </c>
      <c r="H232" s="31" t="n">
        <v>0</v>
      </c>
      <c r="I232" s="31" t="n">
        <v>0</v>
      </c>
      <c r="J232" s="31" t="n">
        <v>0</v>
      </c>
      <c r="K232" s="32" t="n">
        <v>0</v>
      </c>
    </row>
    <row r="233" s="3" customFormat="true" ht="27" hidden="false" customHeight="true" outlineLevel="0" collapsed="false">
      <c r="A233" s="43"/>
      <c r="B233" s="28"/>
      <c r="C233" s="29"/>
      <c r="D233" s="30" t="s">
        <v>30</v>
      </c>
      <c r="E233" s="49" t="n">
        <v>77.52</v>
      </c>
      <c r="F233" s="49" t="n">
        <v>77.52</v>
      </c>
      <c r="G233" s="49" t="n">
        <v>77.52</v>
      </c>
      <c r="H233" s="49" t="n">
        <v>77.52</v>
      </c>
      <c r="I233" s="49" t="n">
        <v>77.52</v>
      </c>
      <c r="J233" s="49" t="n">
        <v>77.52</v>
      </c>
      <c r="K233" s="32" t="n">
        <v>465.12</v>
      </c>
    </row>
    <row r="234" s="3" customFormat="true" ht="27" hidden="false" customHeight="true" outlineLevel="0" collapsed="false">
      <c r="A234" s="43"/>
      <c r="B234" s="28"/>
      <c r="C234" s="29"/>
      <c r="D234" s="30" t="s">
        <v>31</v>
      </c>
      <c r="E234" s="48" t="n">
        <v>8.6</v>
      </c>
      <c r="F234" s="48" t="n">
        <v>8.6</v>
      </c>
      <c r="G234" s="48" t="n">
        <v>8.6</v>
      </c>
      <c r="H234" s="48" t="n">
        <v>1934.12</v>
      </c>
      <c r="I234" s="48" t="n">
        <v>1934.12</v>
      </c>
      <c r="J234" s="48" t="n">
        <v>1934.12</v>
      </c>
      <c r="K234" s="32" t="n">
        <v>5828.16</v>
      </c>
    </row>
    <row r="235" s="3" customFormat="true" ht="27" hidden="false" customHeight="true" outlineLevel="0" collapsed="false">
      <c r="A235" s="43"/>
      <c r="B235" s="28"/>
      <c r="C235" s="29"/>
      <c r="D235" s="30" t="s">
        <v>32</v>
      </c>
      <c r="E235" s="31" t="n">
        <v>0</v>
      </c>
      <c r="F235" s="31" t="n">
        <v>0</v>
      </c>
      <c r="G235" s="31" t="n">
        <v>0</v>
      </c>
      <c r="H235" s="31" t="n">
        <v>0</v>
      </c>
      <c r="I235" s="31" t="n">
        <v>0</v>
      </c>
      <c r="J235" s="31" t="n">
        <v>0</v>
      </c>
      <c r="K235" s="32" t="n">
        <v>0</v>
      </c>
    </row>
    <row r="236" s="3" customFormat="true" ht="14.25" hidden="false" customHeight="true" outlineLevel="0" collapsed="false">
      <c r="A236" s="43" t="s">
        <v>108</v>
      </c>
      <c r="B236" s="28" t="s">
        <v>109</v>
      </c>
      <c r="C236" s="29" t="s">
        <v>35</v>
      </c>
      <c r="D236" s="30" t="s">
        <v>28</v>
      </c>
      <c r="E236" s="32" t="n">
        <v>19656.94</v>
      </c>
      <c r="F236" s="32" t="n">
        <v>19656.94</v>
      </c>
      <c r="G236" s="32" t="n">
        <v>19656.94</v>
      </c>
      <c r="H236" s="32" t="n">
        <v>19656.94</v>
      </c>
      <c r="I236" s="32" t="n">
        <v>19656.94</v>
      </c>
      <c r="J236" s="32" t="n">
        <v>19656.94</v>
      </c>
      <c r="K236" s="32" t="n">
        <v>117941.64</v>
      </c>
    </row>
    <row r="237" s="3" customFormat="true" ht="14.25" hidden="false" customHeight="true" outlineLevel="0" collapsed="false">
      <c r="A237" s="43"/>
      <c r="B237" s="28"/>
      <c r="C237" s="29"/>
      <c r="D237" s="30" t="s">
        <v>29</v>
      </c>
      <c r="E237" s="50" t="n">
        <v>0</v>
      </c>
      <c r="F237" s="50" t="n">
        <v>0</v>
      </c>
      <c r="G237" s="31" t="n">
        <v>0</v>
      </c>
      <c r="H237" s="31" t="n">
        <v>0</v>
      </c>
      <c r="I237" s="31" t="n">
        <v>0</v>
      </c>
      <c r="J237" s="31" t="n">
        <v>0</v>
      </c>
      <c r="K237" s="32" t="n">
        <v>0</v>
      </c>
    </row>
    <row r="238" s="3" customFormat="true" ht="14.25" hidden="false" customHeight="true" outlineLevel="0" collapsed="false">
      <c r="A238" s="43"/>
      <c r="B238" s="28"/>
      <c r="C238" s="29"/>
      <c r="D238" s="30" t="s">
        <v>30</v>
      </c>
      <c r="E238" s="50" t="n">
        <v>17227.9</v>
      </c>
      <c r="F238" s="50" t="n">
        <v>17227.9</v>
      </c>
      <c r="G238" s="50" t="n">
        <v>17227.9</v>
      </c>
      <c r="H238" s="50" t="n">
        <v>15432.46</v>
      </c>
      <c r="I238" s="50" t="n">
        <v>15432.46</v>
      </c>
      <c r="J238" s="50" t="n">
        <v>15432.46</v>
      </c>
      <c r="K238" s="32" t="n">
        <v>97981.08</v>
      </c>
    </row>
    <row r="239" s="3" customFormat="true" ht="14.25" hidden="false" customHeight="true" outlineLevel="0" collapsed="false">
      <c r="A239" s="43"/>
      <c r="B239" s="28"/>
      <c r="C239" s="29"/>
      <c r="D239" s="30" t="s">
        <v>31</v>
      </c>
      <c r="E239" s="50" t="n">
        <v>2429.04</v>
      </c>
      <c r="F239" s="50" t="n">
        <v>2429.04</v>
      </c>
      <c r="G239" s="50" t="n">
        <v>2429.04</v>
      </c>
      <c r="H239" s="50" t="n">
        <v>4224.48</v>
      </c>
      <c r="I239" s="50" t="n">
        <v>4224.48</v>
      </c>
      <c r="J239" s="50" t="n">
        <v>4224.48</v>
      </c>
      <c r="K239" s="32" t="n">
        <v>19960.56</v>
      </c>
    </row>
    <row r="240" s="3" customFormat="true" ht="14.25" hidden="false" customHeight="true" outlineLevel="0" collapsed="false">
      <c r="A240" s="43"/>
      <c r="B240" s="28"/>
      <c r="C240" s="29"/>
      <c r="D240" s="30" t="s">
        <v>32</v>
      </c>
      <c r="E240" s="31" t="n">
        <v>0</v>
      </c>
      <c r="F240" s="31" t="n">
        <v>0</v>
      </c>
      <c r="G240" s="31" t="n">
        <v>0</v>
      </c>
      <c r="H240" s="31" t="n">
        <v>0</v>
      </c>
      <c r="I240" s="31" t="n">
        <v>0</v>
      </c>
      <c r="J240" s="31" t="n">
        <v>0</v>
      </c>
      <c r="K240" s="32" t="n">
        <v>0</v>
      </c>
    </row>
    <row r="241" s="3" customFormat="true" ht="16.5" hidden="false" customHeight="true" outlineLevel="0" collapsed="false">
      <c r="A241" s="43" t="s">
        <v>110</v>
      </c>
      <c r="B241" s="28" t="s">
        <v>111</v>
      </c>
      <c r="C241" s="29" t="s">
        <v>35</v>
      </c>
      <c r="D241" s="30" t="s">
        <v>28</v>
      </c>
      <c r="E241" s="32" t="n">
        <v>102.39</v>
      </c>
      <c r="F241" s="32" t="n">
        <v>102.39</v>
      </c>
      <c r="G241" s="32" t="n">
        <v>102.39</v>
      </c>
      <c r="H241" s="32" t="n">
        <v>345.19</v>
      </c>
      <c r="I241" s="32" t="n">
        <v>345.19</v>
      </c>
      <c r="J241" s="32" t="n">
        <v>345.19</v>
      </c>
      <c r="K241" s="32" t="n">
        <v>1342.73</v>
      </c>
    </row>
    <row r="242" s="3" customFormat="true" ht="16.5" hidden="false" customHeight="true" outlineLevel="0" collapsed="false">
      <c r="A242" s="43"/>
      <c r="B242" s="28"/>
      <c r="C242" s="29"/>
      <c r="D242" s="30" t="s">
        <v>29</v>
      </c>
      <c r="E242" s="31" t="n">
        <v>0</v>
      </c>
      <c r="F242" s="31" t="n">
        <v>0</v>
      </c>
      <c r="G242" s="31" t="n">
        <v>0</v>
      </c>
      <c r="H242" s="31" t="n">
        <v>0</v>
      </c>
      <c r="I242" s="31" t="n">
        <v>0</v>
      </c>
      <c r="J242" s="31" t="n">
        <v>0</v>
      </c>
      <c r="K242" s="32" t="n">
        <v>0</v>
      </c>
    </row>
    <row r="243" s="3" customFormat="true" ht="16.5" hidden="false" customHeight="true" outlineLevel="0" collapsed="false">
      <c r="A243" s="43"/>
      <c r="B243" s="28"/>
      <c r="C243" s="29"/>
      <c r="D243" s="30" t="s">
        <v>30</v>
      </c>
      <c r="E243" s="48" t="n">
        <v>0</v>
      </c>
      <c r="F243" s="48" t="n">
        <v>0</v>
      </c>
      <c r="G243" s="31" t="n">
        <v>0</v>
      </c>
      <c r="H243" s="31" t="n">
        <v>0</v>
      </c>
      <c r="I243" s="31" t="n">
        <v>0</v>
      </c>
      <c r="J243" s="31" t="n">
        <v>0</v>
      </c>
      <c r="K243" s="32" t="n">
        <v>0</v>
      </c>
    </row>
    <row r="244" s="3" customFormat="true" ht="16.5" hidden="false" customHeight="true" outlineLevel="0" collapsed="false">
      <c r="A244" s="43"/>
      <c r="B244" s="28"/>
      <c r="C244" s="29"/>
      <c r="D244" s="30" t="s">
        <v>31</v>
      </c>
      <c r="E244" s="51" t="n">
        <v>102.39</v>
      </c>
      <c r="F244" s="51" t="n">
        <v>102.39</v>
      </c>
      <c r="G244" s="31" t="n">
        <v>102.39</v>
      </c>
      <c r="H244" s="31" t="n">
        <v>345.19</v>
      </c>
      <c r="I244" s="31" t="n">
        <v>345.19</v>
      </c>
      <c r="J244" s="31" t="n">
        <v>345.19</v>
      </c>
      <c r="K244" s="32" t="n">
        <v>1342.73</v>
      </c>
    </row>
    <row r="245" s="3" customFormat="true" ht="16.5" hidden="false" customHeight="true" outlineLevel="0" collapsed="false">
      <c r="A245" s="43"/>
      <c r="B245" s="28"/>
      <c r="C245" s="29"/>
      <c r="D245" s="30" t="s">
        <v>32</v>
      </c>
      <c r="E245" s="31" t="n">
        <v>0</v>
      </c>
      <c r="F245" s="31" t="n">
        <v>0</v>
      </c>
      <c r="G245" s="31" t="n">
        <v>0</v>
      </c>
      <c r="H245" s="31" t="n">
        <v>0</v>
      </c>
      <c r="I245" s="31" t="n">
        <v>0</v>
      </c>
      <c r="J245" s="31" t="n">
        <v>0</v>
      </c>
      <c r="K245" s="32" t="n">
        <v>0</v>
      </c>
    </row>
    <row r="246" s="3" customFormat="true" ht="33.75" hidden="false" customHeight="true" outlineLevel="0" collapsed="false">
      <c r="A246" s="43" t="s">
        <v>112</v>
      </c>
      <c r="B246" s="28" t="s">
        <v>113</v>
      </c>
      <c r="C246" s="29" t="s">
        <v>35</v>
      </c>
      <c r="D246" s="30" t="s">
        <v>28</v>
      </c>
      <c r="E246" s="32" t="n">
        <v>1416.18</v>
      </c>
      <c r="F246" s="32" t="n">
        <v>1416.18</v>
      </c>
      <c r="G246" s="32" t="n">
        <v>1416.18</v>
      </c>
      <c r="H246" s="32" t="n">
        <v>1416.18</v>
      </c>
      <c r="I246" s="32" t="n">
        <v>1416.18</v>
      </c>
      <c r="J246" s="32" t="n">
        <v>1416.18</v>
      </c>
      <c r="K246" s="32" t="n">
        <v>8497.08</v>
      </c>
    </row>
    <row r="247" s="3" customFormat="true" ht="33.75" hidden="false" customHeight="true" outlineLevel="0" collapsed="false">
      <c r="A247" s="43"/>
      <c r="B247" s="28"/>
      <c r="C247" s="29"/>
      <c r="D247" s="30" t="s">
        <v>29</v>
      </c>
      <c r="E247" s="48" t="n">
        <v>0</v>
      </c>
      <c r="F247" s="48" t="n">
        <v>0</v>
      </c>
      <c r="G247" s="31" t="n">
        <v>0</v>
      </c>
      <c r="H247" s="31" t="n">
        <v>0</v>
      </c>
      <c r="I247" s="31" t="n">
        <v>0</v>
      </c>
      <c r="J247" s="31" t="n">
        <v>0</v>
      </c>
      <c r="K247" s="32" t="n">
        <v>0</v>
      </c>
    </row>
    <row r="248" s="3" customFormat="true" ht="33.75" hidden="false" customHeight="true" outlineLevel="0" collapsed="false">
      <c r="A248" s="43"/>
      <c r="B248" s="28"/>
      <c r="C248" s="29"/>
      <c r="D248" s="30" t="s">
        <v>30</v>
      </c>
      <c r="E248" s="48" t="n">
        <v>1416.18</v>
      </c>
      <c r="F248" s="48" t="n">
        <v>1416.18</v>
      </c>
      <c r="G248" s="48" t="n">
        <v>1416.18</v>
      </c>
      <c r="H248" s="48" t="n">
        <v>1416.18</v>
      </c>
      <c r="I248" s="48" t="n">
        <v>1416.18</v>
      </c>
      <c r="J248" s="48" t="n">
        <v>1416.18</v>
      </c>
      <c r="K248" s="32" t="n">
        <v>8497.08</v>
      </c>
    </row>
    <row r="249" s="3" customFormat="true" ht="33.75" hidden="false" customHeight="true" outlineLevel="0" collapsed="false">
      <c r="A249" s="43"/>
      <c r="B249" s="28"/>
      <c r="C249" s="29"/>
      <c r="D249" s="30" t="s">
        <v>31</v>
      </c>
      <c r="E249" s="48" t="n">
        <v>0</v>
      </c>
      <c r="F249" s="48" t="n">
        <v>0</v>
      </c>
      <c r="G249" s="31" t="n">
        <v>0</v>
      </c>
      <c r="H249" s="31" t="n">
        <v>0</v>
      </c>
      <c r="I249" s="31" t="n">
        <v>0</v>
      </c>
      <c r="J249" s="31" t="n">
        <v>0</v>
      </c>
      <c r="K249" s="32" t="n">
        <v>0</v>
      </c>
    </row>
    <row r="250" s="3" customFormat="true" ht="33.75" hidden="false" customHeight="true" outlineLevel="0" collapsed="false">
      <c r="A250" s="43"/>
      <c r="B250" s="28"/>
      <c r="C250" s="29"/>
      <c r="D250" s="30" t="s">
        <v>32</v>
      </c>
      <c r="E250" s="31" t="n">
        <v>0</v>
      </c>
      <c r="F250" s="31" t="n">
        <v>0</v>
      </c>
      <c r="G250" s="31" t="n">
        <v>0</v>
      </c>
      <c r="H250" s="31" t="n">
        <v>0</v>
      </c>
      <c r="I250" s="31" t="n">
        <v>0</v>
      </c>
      <c r="J250" s="31" t="n">
        <v>0</v>
      </c>
      <c r="K250" s="32" t="n">
        <v>0</v>
      </c>
    </row>
    <row r="251" s="3" customFormat="true" ht="12.75" hidden="false" customHeight="true" outlineLevel="0" collapsed="false">
      <c r="A251" s="43" t="s">
        <v>114</v>
      </c>
      <c r="B251" s="28" t="s">
        <v>115</v>
      </c>
      <c r="C251" s="29" t="s">
        <v>35</v>
      </c>
      <c r="D251" s="30" t="s">
        <v>28</v>
      </c>
      <c r="E251" s="32" t="n">
        <v>16446.14</v>
      </c>
      <c r="F251" s="32" t="n">
        <v>16446.14</v>
      </c>
      <c r="G251" s="32" t="n">
        <v>16446.14</v>
      </c>
      <c r="H251" s="32" t="n">
        <v>13145.98</v>
      </c>
      <c r="I251" s="32" t="n">
        <v>13145.98</v>
      </c>
      <c r="J251" s="32" t="n">
        <v>13145.98</v>
      </c>
      <c r="K251" s="32" t="n">
        <v>88776.36</v>
      </c>
    </row>
    <row r="252" s="3" customFormat="true" ht="12.75" hidden="false" customHeight="true" outlineLevel="0" collapsed="false">
      <c r="A252" s="43"/>
      <c r="B252" s="28"/>
      <c r="C252" s="29"/>
      <c r="D252" s="30" t="s">
        <v>29</v>
      </c>
      <c r="E252" s="31" t="n">
        <v>0</v>
      </c>
      <c r="F252" s="31" t="n">
        <v>0</v>
      </c>
      <c r="G252" s="31" t="n">
        <v>0</v>
      </c>
      <c r="H252" s="31" t="n">
        <v>0</v>
      </c>
      <c r="I252" s="31" t="n">
        <v>0</v>
      </c>
      <c r="J252" s="31" t="n">
        <v>0</v>
      </c>
      <c r="K252" s="32" t="n">
        <v>0</v>
      </c>
    </row>
    <row r="253" s="3" customFormat="true" ht="12.75" hidden="false" customHeight="true" outlineLevel="0" collapsed="false">
      <c r="A253" s="43"/>
      <c r="B253" s="28"/>
      <c r="C253" s="29"/>
      <c r="D253" s="30" t="s">
        <v>30</v>
      </c>
      <c r="E253" s="31" t="n">
        <v>0</v>
      </c>
      <c r="F253" s="31" t="n">
        <v>0</v>
      </c>
      <c r="G253" s="31" t="n">
        <v>0</v>
      </c>
      <c r="H253" s="31" t="n">
        <v>0</v>
      </c>
      <c r="I253" s="31" t="n">
        <v>0</v>
      </c>
      <c r="J253" s="31" t="n">
        <v>0</v>
      </c>
      <c r="K253" s="32" t="n">
        <v>0</v>
      </c>
    </row>
    <row r="254" s="3" customFormat="true" ht="12.75" hidden="false" customHeight="true" outlineLevel="0" collapsed="false">
      <c r="A254" s="43"/>
      <c r="B254" s="28"/>
      <c r="C254" s="29"/>
      <c r="D254" s="30" t="s">
        <v>31</v>
      </c>
      <c r="E254" s="48" t="n">
        <v>16446.14</v>
      </c>
      <c r="F254" s="48" t="n">
        <v>16446.14</v>
      </c>
      <c r="G254" s="31" t="n">
        <v>16446.14</v>
      </c>
      <c r="H254" s="31" t="n">
        <v>13145.98</v>
      </c>
      <c r="I254" s="31" t="n">
        <v>13145.98</v>
      </c>
      <c r="J254" s="31" t="n">
        <v>13145.98</v>
      </c>
      <c r="K254" s="32" t="n">
        <v>88776.36</v>
      </c>
    </row>
    <row r="255" s="3" customFormat="true" ht="12.75" hidden="false" customHeight="true" outlineLevel="0" collapsed="false">
      <c r="A255" s="43"/>
      <c r="B255" s="28"/>
      <c r="C255" s="29"/>
      <c r="D255" s="30" t="s">
        <v>32</v>
      </c>
      <c r="E255" s="31" t="n">
        <v>0</v>
      </c>
      <c r="F255" s="31" t="n">
        <v>0</v>
      </c>
      <c r="G255" s="31" t="n">
        <v>0</v>
      </c>
      <c r="H255" s="31" t="n">
        <v>0</v>
      </c>
      <c r="I255" s="31" t="n">
        <v>0</v>
      </c>
      <c r="J255" s="31" t="n">
        <v>0</v>
      </c>
      <c r="K255" s="32" t="n">
        <v>0</v>
      </c>
    </row>
    <row r="256" s="3" customFormat="true" ht="30.75" hidden="false" customHeight="true" outlineLevel="0" collapsed="false">
      <c r="A256" s="43" t="s">
        <v>116</v>
      </c>
      <c r="B256" s="28" t="s">
        <v>117</v>
      </c>
      <c r="C256" s="29" t="s">
        <v>35</v>
      </c>
      <c r="D256" s="30" t="s">
        <v>28</v>
      </c>
      <c r="E256" s="32" t="n">
        <v>3561.1</v>
      </c>
      <c r="F256" s="32" t="n">
        <v>3561.1</v>
      </c>
      <c r="G256" s="32" t="n">
        <v>3561.1</v>
      </c>
      <c r="H256" s="32" t="n">
        <v>3561.1</v>
      </c>
      <c r="I256" s="32" t="n">
        <v>3561.1</v>
      </c>
      <c r="J256" s="32" t="n">
        <v>3561.1</v>
      </c>
      <c r="K256" s="32" t="n">
        <v>21366.6</v>
      </c>
    </row>
    <row r="257" s="3" customFormat="true" ht="30.75" hidden="false" customHeight="true" outlineLevel="0" collapsed="false">
      <c r="A257" s="43"/>
      <c r="B257" s="28"/>
      <c r="C257" s="29"/>
      <c r="D257" s="30" t="s">
        <v>29</v>
      </c>
      <c r="E257" s="31" t="n">
        <v>0</v>
      </c>
      <c r="F257" s="31" t="n">
        <v>0</v>
      </c>
      <c r="G257" s="31" t="n">
        <v>0</v>
      </c>
      <c r="H257" s="31" t="n">
        <v>0</v>
      </c>
      <c r="I257" s="31" t="n">
        <v>0</v>
      </c>
      <c r="J257" s="31" t="n">
        <v>0</v>
      </c>
      <c r="K257" s="32" t="n">
        <v>0</v>
      </c>
    </row>
    <row r="258" s="3" customFormat="true" ht="30.75" hidden="false" customHeight="true" outlineLevel="0" collapsed="false">
      <c r="A258" s="43"/>
      <c r="B258" s="28"/>
      <c r="C258" s="29"/>
      <c r="D258" s="30" t="s">
        <v>30</v>
      </c>
      <c r="E258" s="48" t="n">
        <v>3561.1</v>
      </c>
      <c r="F258" s="48" t="n">
        <v>3561.1</v>
      </c>
      <c r="G258" s="48" t="n">
        <v>3561.1</v>
      </c>
      <c r="H258" s="48" t="n">
        <v>3561.1</v>
      </c>
      <c r="I258" s="48" t="n">
        <v>3561.1</v>
      </c>
      <c r="J258" s="48" t="n">
        <v>3561.1</v>
      </c>
      <c r="K258" s="32" t="n">
        <v>21366.6</v>
      </c>
    </row>
    <row r="259" s="3" customFormat="true" ht="30.75" hidden="false" customHeight="true" outlineLevel="0" collapsed="false">
      <c r="A259" s="43"/>
      <c r="B259" s="28"/>
      <c r="C259" s="29"/>
      <c r="D259" s="30" t="s">
        <v>31</v>
      </c>
      <c r="E259" s="31" t="n">
        <v>0</v>
      </c>
      <c r="F259" s="31" t="n">
        <v>0</v>
      </c>
      <c r="G259" s="31" t="n">
        <v>0</v>
      </c>
      <c r="H259" s="31" t="n">
        <v>0</v>
      </c>
      <c r="I259" s="31" t="n">
        <v>0</v>
      </c>
      <c r="J259" s="31" t="n">
        <v>0</v>
      </c>
      <c r="K259" s="32" t="n">
        <v>0</v>
      </c>
    </row>
    <row r="260" s="3" customFormat="true" ht="30.75" hidden="false" customHeight="true" outlineLevel="0" collapsed="false">
      <c r="A260" s="43"/>
      <c r="B260" s="28"/>
      <c r="C260" s="29"/>
      <c r="D260" s="30" t="s">
        <v>32</v>
      </c>
      <c r="E260" s="31" t="n">
        <v>0</v>
      </c>
      <c r="F260" s="31" t="n">
        <v>0</v>
      </c>
      <c r="G260" s="31" t="n">
        <v>0</v>
      </c>
      <c r="H260" s="31" t="n">
        <v>0</v>
      </c>
      <c r="I260" s="31" t="n">
        <v>0</v>
      </c>
      <c r="J260" s="31" t="n">
        <v>0</v>
      </c>
      <c r="K260" s="32" t="n">
        <v>0</v>
      </c>
    </row>
    <row r="261" s="3" customFormat="true" ht="25.5" hidden="false" customHeight="true" outlineLevel="0" collapsed="false">
      <c r="A261" s="43" t="s">
        <v>118</v>
      </c>
      <c r="B261" s="28" t="s">
        <v>119</v>
      </c>
      <c r="C261" s="29" t="s">
        <v>35</v>
      </c>
      <c r="D261" s="30" t="s">
        <v>28</v>
      </c>
      <c r="E261" s="31" t="n">
        <v>115516.9</v>
      </c>
      <c r="F261" s="31" t="n">
        <v>115516.9</v>
      </c>
      <c r="G261" s="31" t="n">
        <v>115516.9</v>
      </c>
      <c r="H261" s="32" t="n">
        <v>115516.9</v>
      </c>
      <c r="I261" s="32" t="n">
        <v>115516.9</v>
      </c>
      <c r="J261" s="32" t="n">
        <v>115516.9</v>
      </c>
      <c r="K261" s="32" t="n">
        <v>693101.4</v>
      </c>
    </row>
    <row r="262" s="3" customFormat="true" ht="25.5" hidden="false" customHeight="true" outlineLevel="0" collapsed="false">
      <c r="A262" s="43"/>
      <c r="B262" s="28"/>
      <c r="C262" s="29"/>
      <c r="D262" s="30" t="s">
        <v>29</v>
      </c>
      <c r="E262" s="31" t="n">
        <v>0</v>
      </c>
      <c r="F262" s="31" t="n">
        <v>0</v>
      </c>
      <c r="G262" s="31" t="n">
        <v>0</v>
      </c>
      <c r="H262" s="31" t="n">
        <v>0</v>
      </c>
      <c r="I262" s="31" t="n">
        <v>0</v>
      </c>
      <c r="J262" s="32" t="n">
        <v>0</v>
      </c>
      <c r="K262" s="32" t="n">
        <v>0</v>
      </c>
    </row>
    <row r="263" s="3" customFormat="true" ht="25.5" hidden="false" customHeight="true" outlineLevel="0" collapsed="false">
      <c r="A263" s="43"/>
      <c r="B263" s="28"/>
      <c r="C263" s="29"/>
      <c r="D263" s="30" t="s">
        <v>30</v>
      </c>
      <c r="E263" s="48" t="n">
        <v>115516.9</v>
      </c>
      <c r="F263" s="48" t="n">
        <v>115516.9</v>
      </c>
      <c r="G263" s="48" t="n">
        <v>115516.9</v>
      </c>
      <c r="H263" s="48" t="n">
        <v>115516.9</v>
      </c>
      <c r="I263" s="48" t="n">
        <v>115516.9</v>
      </c>
      <c r="J263" s="48" t="n">
        <v>115516.9</v>
      </c>
      <c r="K263" s="32" t="n">
        <v>693101.4</v>
      </c>
    </row>
    <row r="264" s="3" customFormat="true" ht="25.5" hidden="false" customHeight="true" outlineLevel="0" collapsed="false">
      <c r="A264" s="43"/>
      <c r="B264" s="28"/>
      <c r="C264" s="29"/>
      <c r="D264" s="30" t="s">
        <v>31</v>
      </c>
      <c r="E264" s="31" t="n">
        <v>0</v>
      </c>
      <c r="F264" s="31" t="n">
        <v>0</v>
      </c>
      <c r="G264" s="31" t="n">
        <v>0</v>
      </c>
      <c r="H264" s="31" t="n">
        <v>0</v>
      </c>
      <c r="I264" s="31" t="n">
        <v>0</v>
      </c>
      <c r="J264" s="32" t="n">
        <v>0</v>
      </c>
      <c r="K264" s="32" t="n">
        <v>0</v>
      </c>
    </row>
    <row r="265" s="3" customFormat="true" ht="25.5" hidden="false" customHeight="true" outlineLevel="0" collapsed="false">
      <c r="A265" s="43"/>
      <c r="B265" s="28"/>
      <c r="C265" s="29"/>
      <c r="D265" s="30" t="s">
        <v>32</v>
      </c>
      <c r="E265" s="31" t="n">
        <v>0</v>
      </c>
      <c r="F265" s="31" t="n">
        <v>0</v>
      </c>
      <c r="G265" s="31" t="n">
        <v>0</v>
      </c>
      <c r="H265" s="31" t="n">
        <v>0</v>
      </c>
      <c r="I265" s="31" t="n">
        <v>0</v>
      </c>
      <c r="J265" s="32" t="n">
        <v>0</v>
      </c>
      <c r="K265" s="32" t="n">
        <v>0</v>
      </c>
    </row>
    <row r="266" s="3" customFormat="true" ht="48.75" hidden="false" customHeight="true" outlineLevel="0" collapsed="false">
      <c r="A266" s="43" t="s">
        <v>120</v>
      </c>
      <c r="B266" s="28" t="s">
        <v>121</v>
      </c>
      <c r="C266" s="29" t="s">
        <v>35</v>
      </c>
      <c r="D266" s="30" t="s">
        <v>28</v>
      </c>
      <c r="E266" s="32" t="n">
        <v>8245.6</v>
      </c>
      <c r="F266" s="32" t="n">
        <v>8575.4</v>
      </c>
      <c r="G266" s="32" t="n">
        <v>8918.4</v>
      </c>
      <c r="H266" s="32" t="n">
        <v>8918.4</v>
      </c>
      <c r="I266" s="32" t="n">
        <v>8918.4</v>
      </c>
      <c r="J266" s="32" t="n">
        <v>8918.4</v>
      </c>
      <c r="K266" s="32" t="n">
        <v>52494.6</v>
      </c>
    </row>
    <row r="267" s="3" customFormat="true" ht="48.75" hidden="false" customHeight="true" outlineLevel="0" collapsed="false">
      <c r="A267" s="43"/>
      <c r="B267" s="28"/>
      <c r="C267" s="29"/>
      <c r="D267" s="30" t="s">
        <v>29</v>
      </c>
      <c r="E267" s="31" t="n">
        <v>0</v>
      </c>
      <c r="F267" s="31" t="n">
        <v>0</v>
      </c>
      <c r="G267" s="31" t="n">
        <v>0</v>
      </c>
      <c r="H267" s="31" t="n">
        <v>0</v>
      </c>
      <c r="I267" s="31" t="n">
        <v>0</v>
      </c>
      <c r="J267" s="32" t="n">
        <v>0</v>
      </c>
      <c r="K267" s="32" t="n">
        <v>0</v>
      </c>
    </row>
    <row r="268" s="3" customFormat="true" ht="48.75" hidden="false" customHeight="true" outlineLevel="0" collapsed="false">
      <c r="A268" s="43"/>
      <c r="B268" s="28"/>
      <c r="C268" s="29"/>
      <c r="D268" s="30" t="s">
        <v>30</v>
      </c>
      <c r="E268" s="48" t="n">
        <v>8245.6</v>
      </c>
      <c r="F268" s="48" t="n">
        <v>8575.4</v>
      </c>
      <c r="G268" s="31" t="n">
        <v>8918.4</v>
      </c>
      <c r="H268" s="31" t="n">
        <v>8918.4</v>
      </c>
      <c r="I268" s="31" t="n">
        <v>8918.4</v>
      </c>
      <c r="J268" s="31" t="n">
        <v>8918.4</v>
      </c>
      <c r="K268" s="32" t="n">
        <v>52494.6</v>
      </c>
    </row>
    <row r="269" s="3" customFormat="true" ht="48.75" hidden="false" customHeight="true" outlineLevel="0" collapsed="false">
      <c r="A269" s="43"/>
      <c r="B269" s="28"/>
      <c r="C269" s="29"/>
      <c r="D269" s="30" t="s">
        <v>31</v>
      </c>
      <c r="E269" s="31" t="n">
        <v>0</v>
      </c>
      <c r="F269" s="31" t="n">
        <v>0</v>
      </c>
      <c r="G269" s="31" t="n">
        <v>0</v>
      </c>
      <c r="H269" s="31" t="n">
        <v>0</v>
      </c>
      <c r="I269" s="31" t="n">
        <v>0</v>
      </c>
      <c r="J269" s="32" t="n">
        <v>0</v>
      </c>
      <c r="K269" s="32" t="n">
        <v>0</v>
      </c>
    </row>
    <row r="270" s="3" customFormat="true" ht="48.75" hidden="false" customHeight="true" outlineLevel="0" collapsed="false">
      <c r="A270" s="43"/>
      <c r="B270" s="28"/>
      <c r="C270" s="29"/>
      <c r="D270" s="30" t="s">
        <v>32</v>
      </c>
      <c r="E270" s="31" t="n">
        <v>0</v>
      </c>
      <c r="F270" s="31" t="n">
        <v>0</v>
      </c>
      <c r="G270" s="31" t="n">
        <v>0</v>
      </c>
      <c r="H270" s="31" t="n">
        <v>0</v>
      </c>
      <c r="I270" s="31" t="n">
        <v>0</v>
      </c>
      <c r="J270" s="32" t="n">
        <v>0</v>
      </c>
      <c r="K270" s="32" t="n">
        <v>0</v>
      </c>
    </row>
    <row r="271" s="3" customFormat="true" ht="15.75" hidden="true" customHeight="true" outlineLevel="0" collapsed="false">
      <c r="A271" s="43" t="s">
        <v>122</v>
      </c>
      <c r="B271" s="28" t="s">
        <v>123</v>
      </c>
      <c r="C271" s="29" t="s">
        <v>35</v>
      </c>
      <c r="D271" s="30" t="s">
        <v>28</v>
      </c>
      <c r="E271" s="32" t="n">
        <v>18052.55</v>
      </c>
      <c r="F271" s="32" t="n">
        <v>16536.06</v>
      </c>
      <c r="G271" s="32" t="n">
        <v>16536.06</v>
      </c>
      <c r="H271" s="32" t="n">
        <v>0</v>
      </c>
      <c r="I271" s="32" t="n">
        <v>0</v>
      </c>
      <c r="J271" s="32" t="n">
        <v>0</v>
      </c>
      <c r="K271" s="32" t="n">
        <v>51124.67</v>
      </c>
    </row>
    <row r="272" s="3" customFormat="true" ht="15.75" hidden="true" customHeight="true" outlineLevel="0" collapsed="false">
      <c r="A272" s="43"/>
      <c r="B272" s="28"/>
      <c r="C272" s="29"/>
      <c r="D272" s="30" t="s">
        <v>29</v>
      </c>
      <c r="E272" s="31" t="n">
        <v>0</v>
      </c>
      <c r="F272" s="31" t="n">
        <v>0</v>
      </c>
      <c r="G272" s="31" t="n">
        <v>0</v>
      </c>
      <c r="H272" s="31" t="n">
        <v>0</v>
      </c>
      <c r="I272" s="31" t="n">
        <v>0</v>
      </c>
      <c r="J272" s="31" t="n">
        <v>0</v>
      </c>
      <c r="K272" s="32" t="n">
        <v>0</v>
      </c>
    </row>
    <row r="273" s="3" customFormat="true" ht="15.75" hidden="true" customHeight="true" outlineLevel="0" collapsed="false">
      <c r="A273" s="43"/>
      <c r="B273" s="28"/>
      <c r="C273" s="29"/>
      <c r="D273" s="30" t="s">
        <v>30</v>
      </c>
      <c r="E273" s="31" t="n">
        <v>0</v>
      </c>
      <c r="F273" s="31" t="n">
        <v>0</v>
      </c>
      <c r="G273" s="31" t="n">
        <v>0</v>
      </c>
      <c r="H273" s="31" t="n">
        <v>0</v>
      </c>
      <c r="I273" s="31" t="n">
        <v>0</v>
      </c>
      <c r="J273" s="31" t="n">
        <v>0</v>
      </c>
      <c r="K273" s="32" t="n">
        <v>0</v>
      </c>
    </row>
    <row r="274" s="3" customFormat="true" ht="15.75" hidden="true" customHeight="true" outlineLevel="0" collapsed="false">
      <c r="A274" s="43"/>
      <c r="B274" s="28"/>
      <c r="C274" s="29"/>
      <c r="D274" s="30" t="s">
        <v>31</v>
      </c>
      <c r="E274" s="31" t="n">
        <v>18052.55</v>
      </c>
      <c r="F274" s="31" t="n">
        <v>16536.06</v>
      </c>
      <c r="G274" s="31" t="n">
        <v>16536.06</v>
      </c>
      <c r="H274" s="31" t="n">
        <v>0</v>
      </c>
      <c r="I274" s="31" t="n">
        <v>0</v>
      </c>
      <c r="J274" s="31" t="n">
        <v>0</v>
      </c>
      <c r="K274" s="32" t="n">
        <v>51124.67</v>
      </c>
    </row>
    <row r="275" s="3" customFormat="true" ht="15.75" hidden="true" customHeight="true" outlineLevel="0" collapsed="false">
      <c r="A275" s="43"/>
      <c r="B275" s="28"/>
      <c r="C275" s="29"/>
      <c r="D275" s="30" t="s">
        <v>32</v>
      </c>
      <c r="E275" s="31" t="n">
        <v>0</v>
      </c>
      <c r="F275" s="31" t="n">
        <v>0</v>
      </c>
      <c r="G275" s="31" t="n">
        <v>0</v>
      </c>
      <c r="H275" s="31" t="n">
        <v>0</v>
      </c>
      <c r="I275" s="31" t="n">
        <v>0</v>
      </c>
      <c r="J275" s="31" t="n">
        <v>0</v>
      </c>
      <c r="K275" s="32" t="n">
        <v>0</v>
      </c>
    </row>
    <row r="276" s="3" customFormat="true" ht="15.75" hidden="false" customHeight="true" outlineLevel="0" collapsed="false">
      <c r="A276" s="43" t="s">
        <v>122</v>
      </c>
      <c r="B276" s="28" t="s">
        <v>124</v>
      </c>
      <c r="C276" s="29" t="s">
        <v>35</v>
      </c>
      <c r="D276" s="30" t="s">
        <v>28</v>
      </c>
      <c r="E276" s="32" t="n">
        <v>18052.55</v>
      </c>
      <c r="F276" s="32" t="n">
        <v>16536.06</v>
      </c>
      <c r="G276" s="32" t="n">
        <v>16536.06</v>
      </c>
      <c r="H276" s="32" t="n">
        <v>0</v>
      </c>
      <c r="I276" s="32" t="n">
        <v>0</v>
      </c>
      <c r="J276" s="32" t="n">
        <v>0</v>
      </c>
      <c r="K276" s="32" t="n">
        <v>51124.67</v>
      </c>
    </row>
    <row r="277" s="3" customFormat="true" ht="15.75" hidden="false" customHeight="true" outlineLevel="0" collapsed="false">
      <c r="A277" s="43"/>
      <c r="B277" s="28"/>
      <c r="C277" s="29"/>
      <c r="D277" s="30" t="s">
        <v>29</v>
      </c>
      <c r="E277" s="31" t="n">
        <v>0</v>
      </c>
      <c r="F277" s="31" t="n">
        <v>0</v>
      </c>
      <c r="G277" s="31" t="n">
        <v>0</v>
      </c>
      <c r="H277" s="31" t="n">
        <v>0</v>
      </c>
      <c r="I277" s="31" t="n">
        <v>0</v>
      </c>
      <c r="J277" s="31" t="n">
        <v>0</v>
      </c>
      <c r="K277" s="32" t="n">
        <v>0</v>
      </c>
    </row>
    <row r="278" s="3" customFormat="true" ht="15.75" hidden="false" customHeight="true" outlineLevel="0" collapsed="false">
      <c r="A278" s="43"/>
      <c r="B278" s="28"/>
      <c r="C278" s="29"/>
      <c r="D278" s="30" t="s">
        <v>30</v>
      </c>
      <c r="E278" s="31" t="n">
        <v>0</v>
      </c>
      <c r="F278" s="31" t="n">
        <v>0</v>
      </c>
      <c r="G278" s="31" t="n">
        <v>0</v>
      </c>
      <c r="H278" s="31" t="n">
        <v>0</v>
      </c>
      <c r="I278" s="31" t="n">
        <v>0</v>
      </c>
      <c r="J278" s="31" t="n">
        <v>0</v>
      </c>
      <c r="K278" s="32" t="n">
        <v>0</v>
      </c>
    </row>
    <row r="279" s="3" customFormat="true" ht="15.75" hidden="false" customHeight="true" outlineLevel="0" collapsed="false">
      <c r="A279" s="43"/>
      <c r="B279" s="28"/>
      <c r="C279" s="29"/>
      <c r="D279" s="30" t="s">
        <v>31</v>
      </c>
      <c r="E279" s="31" t="n">
        <v>18052.55</v>
      </c>
      <c r="F279" s="21" t="n">
        <v>16536.06</v>
      </c>
      <c r="G279" s="31" t="n">
        <v>16536.06</v>
      </c>
      <c r="H279" s="31" t="n">
        <v>0</v>
      </c>
      <c r="I279" s="31" t="n">
        <v>0</v>
      </c>
      <c r="J279" s="31" t="n">
        <v>0</v>
      </c>
      <c r="K279" s="32" t="n">
        <v>51124.67</v>
      </c>
    </row>
    <row r="280" s="3" customFormat="true" ht="15.75" hidden="false" customHeight="true" outlineLevel="0" collapsed="false">
      <c r="A280" s="43"/>
      <c r="B280" s="28"/>
      <c r="C280" s="29"/>
      <c r="D280" s="30" t="s">
        <v>32</v>
      </c>
      <c r="E280" s="31" t="n">
        <v>0</v>
      </c>
      <c r="F280" s="31" t="n">
        <v>0</v>
      </c>
      <c r="G280" s="31" t="n">
        <v>0</v>
      </c>
      <c r="H280" s="31" t="n">
        <v>0</v>
      </c>
      <c r="I280" s="31" t="n">
        <v>0</v>
      </c>
      <c r="J280" s="31" t="n">
        <v>0</v>
      </c>
      <c r="K280" s="32" t="n">
        <v>0</v>
      </c>
    </row>
    <row r="281" s="3" customFormat="true" ht="15.75" hidden="true" customHeight="true" outlineLevel="0" collapsed="false">
      <c r="A281" s="43" t="s">
        <v>125</v>
      </c>
      <c r="B281" s="28" t="s">
        <v>126</v>
      </c>
      <c r="C281" s="29" t="s">
        <v>35</v>
      </c>
      <c r="D281" s="30" t="s">
        <v>28</v>
      </c>
      <c r="E281" s="32" t="n">
        <v>2835.67</v>
      </c>
      <c r="F281" s="32" t="n">
        <v>0</v>
      </c>
      <c r="G281" s="32" t="n">
        <v>0</v>
      </c>
      <c r="H281" s="32" t="n">
        <v>0</v>
      </c>
      <c r="I281" s="32" t="n">
        <v>0</v>
      </c>
      <c r="J281" s="32" t="n">
        <v>0</v>
      </c>
      <c r="K281" s="32" t="n">
        <v>2835.67</v>
      </c>
    </row>
    <row r="282" s="3" customFormat="true" ht="15.75" hidden="true" customHeight="true" outlineLevel="0" collapsed="false">
      <c r="A282" s="43"/>
      <c r="B282" s="28"/>
      <c r="C282" s="29"/>
      <c r="D282" s="30" t="s">
        <v>29</v>
      </c>
      <c r="E282" s="31" t="n">
        <v>0</v>
      </c>
      <c r="F282" s="31" t="n">
        <v>0</v>
      </c>
      <c r="G282" s="31" t="n">
        <v>0</v>
      </c>
      <c r="H282" s="31" t="n">
        <v>0</v>
      </c>
      <c r="I282" s="31" t="n">
        <v>0</v>
      </c>
      <c r="J282" s="31" t="n">
        <v>0</v>
      </c>
      <c r="K282" s="32" t="n">
        <v>0</v>
      </c>
    </row>
    <row r="283" s="3" customFormat="true" ht="15.75" hidden="true" customHeight="true" outlineLevel="0" collapsed="false">
      <c r="A283" s="43"/>
      <c r="B283" s="28"/>
      <c r="C283" s="29"/>
      <c r="D283" s="30" t="s">
        <v>30</v>
      </c>
      <c r="E283" s="31" t="n">
        <v>0</v>
      </c>
      <c r="F283" s="31" t="n">
        <v>0</v>
      </c>
      <c r="G283" s="31" t="n">
        <v>0</v>
      </c>
      <c r="H283" s="31" t="n">
        <v>0</v>
      </c>
      <c r="I283" s="31" t="n">
        <v>0</v>
      </c>
      <c r="J283" s="31" t="n">
        <v>0</v>
      </c>
      <c r="K283" s="32" t="n">
        <v>0</v>
      </c>
    </row>
    <row r="284" s="3" customFormat="true" ht="15.75" hidden="true" customHeight="true" outlineLevel="0" collapsed="false">
      <c r="A284" s="43"/>
      <c r="B284" s="28"/>
      <c r="C284" s="29"/>
      <c r="D284" s="30" t="s">
        <v>31</v>
      </c>
      <c r="E284" s="31" t="n">
        <v>2835.67</v>
      </c>
      <c r="F284" s="31" t="n">
        <v>0</v>
      </c>
      <c r="G284" s="31" t="n">
        <v>0</v>
      </c>
      <c r="H284" s="31" t="n">
        <v>0</v>
      </c>
      <c r="I284" s="31" t="n">
        <v>0</v>
      </c>
      <c r="J284" s="31" t="n">
        <v>0</v>
      </c>
      <c r="K284" s="32" t="n">
        <v>2835.67</v>
      </c>
    </row>
    <row r="285" s="3" customFormat="true" ht="15.75" hidden="true" customHeight="true" outlineLevel="0" collapsed="false">
      <c r="A285" s="43"/>
      <c r="B285" s="28"/>
      <c r="C285" s="29"/>
      <c r="D285" s="30" t="s">
        <v>32</v>
      </c>
      <c r="E285" s="31" t="n">
        <v>0</v>
      </c>
      <c r="F285" s="31" t="n">
        <v>0</v>
      </c>
      <c r="G285" s="31" t="n">
        <v>0</v>
      </c>
      <c r="H285" s="31" t="n">
        <v>0</v>
      </c>
      <c r="I285" s="31" t="n">
        <v>0</v>
      </c>
      <c r="J285" s="31" t="n">
        <v>0</v>
      </c>
      <c r="K285" s="32" t="n">
        <v>0</v>
      </c>
    </row>
    <row r="286" s="3" customFormat="true" ht="15.75" hidden="true" customHeight="true" outlineLevel="0" collapsed="false">
      <c r="A286" s="43" t="s">
        <v>127</v>
      </c>
      <c r="B286" s="28" t="s">
        <v>128</v>
      </c>
      <c r="C286" s="29" t="s">
        <v>35</v>
      </c>
      <c r="D286" s="30" t="s">
        <v>28</v>
      </c>
      <c r="E286" s="32" t="n">
        <v>53181.1</v>
      </c>
      <c r="F286" s="32" t="n">
        <v>53181.1</v>
      </c>
      <c r="G286" s="32" t="n">
        <v>53181.1</v>
      </c>
      <c r="H286" s="32" t="n">
        <v>53181.1</v>
      </c>
      <c r="I286" s="32" t="n">
        <v>53181.1</v>
      </c>
      <c r="J286" s="32" t="n">
        <v>53181.1</v>
      </c>
      <c r="K286" s="32" t="n">
        <v>319086.6</v>
      </c>
    </row>
    <row r="287" s="3" customFormat="true" ht="15.75" hidden="true" customHeight="true" outlineLevel="0" collapsed="false">
      <c r="A287" s="43"/>
      <c r="B287" s="28"/>
      <c r="C287" s="29"/>
      <c r="D287" s="30" t="s">
        <v>29</v>
      </c>
      <c r="E287" s="31" t="n">
        <v>0</v>
      </c>
      <c r="F287" s="31" t="n">
        <v>0</v>
      </c>
      <c r="G287" s="31" t="n">
        <v>0</v>
      </c>
      <c r="H287" s="31" t="n">
        <v>0</v>
      </c>
      <c r="I287" s="31" t="n">
        <v>0</v>
      </c>
      <c r="J287" s="31" t="n">
        <v>0</v>
      </c>
      <c r="K287" s="32" t="n">
        <v>0</v>
      </c>
    </row>
    <row r="288" s="3" customFormat="true" ht="15.75" hidden="true" customHeight="true" outlineLevel="0" collapsed="false">
      <c r="A288" s="43"/>
      <c r="B288" s="28"/>
      <c r="C288" s="29"/>
      <c r="D288" s="30" t="s">
        <v>30</v>
      </c>
      <c r="E288" s="31" t="n">
        <v>53181.1</v>
      </c>
      <c r="F288" s="31" t="n">
        <v>53181.1</v>
      </c>
      <c r="G288" s="31" t="n">
        <v>53181.1</v>
      </c>
      <c r="H288" s="31" t="n">
        <v>53181.1</v>
      </c>
      <c r="I288" s="31" t="n">
        <v>53181.1</v>
      </c>
      <c r="J288" s="31" t="n">
        <v>53181.1</v>
      </c>
      <c r="K288" s="32" t="n">
        <v>319086.6</v>
      </c>
    </row>
    <row r="289" s="3" customFormat="true" ht="15.75" hidden="true" customHeight="true" outlineLevel="0" collapsed="false">
      <c r="A289" s="43"/>
      <c r="B289" s="28"/>
      <c r="C289" s="29"/>
      <c r="D289" s="30" t="s">
        <v>31</v>
      </c>
      <c r="E289" s="31" t="n">
        <v>0</v>
      </c>
      <c r="F289" s="31" t="n">
        <v>0</v>
      </c>
      <c r="G289" s="31" t="n">
        <v>0</v>
      </c>
      <c r="H289" s="31" t="n">
        <v>0</v>
      </c>
      <c r="I289" s="31" t="n">
        <v>0</v>
      </c>
      <c r="J289" s="31" t="n">
        <v>0</v>
      </c>
      <c r="K289" s="32" t="n">
        <v>0</v>
      </c>
    </row>
    <row r="290" s="3" customFormat="true" ht="15.75" hidden="true" customHeight="true" outlineLevel="0" collapsed="false">
      <c r="A290" s="43"/>
      <c r="B290" s="28"/>
      <c r="C290" s="29"/>
      <c r="D290" s="30" t="s">
        <v>32</v>
      </c>
      <c r="E290" s="31" t="n">
        <v>0</v>
      </c>
      <c r="F290" s="31" t="n">
        <v>0</v>
      </c>
      <c r="G290" s="31" t="n">
        <v>0</v>
      </c>
      <c r="H290" s="31" t="n">
        <v>0</v>
      </c>
      <c r="I290" s="31" t="n">
        <v>0</v>
      </c>
      <c r="J290" s="31" t="n">
        <v>0</v>
      </c>
      <c r="K290" s="32" t="n">
        <v>0</v>
      </c>
    </row>
    <row r="291" s="3" customFormat="true" ht="24" hidden="true" customHeight="true" outlineLevel="0" collapsed="false">
      <c r="A291" s="43" t="s">
        <v>129</v>
      </c>
      <c r="B291" s="28" t="s">
        <v>130</v>
      </c>
      <c r="C291" s="29" t="s">
        <v>35</v>
      </c>
      <c r="D291" s="30" t="s">
        <v>28</v>
      </c>
      <c r="E291" s="32" t="n">
        <v>0</v>
      </c>
      <c r="F291" s="32" t="n">
        <v>20000</v>
      </c>
      <c r="G291" s="32" t="n">
        <v>0</v>
      </c>
      <c r="H291" s="32" t="n">
        <v>0</v>
      </c>
      <c r="I291" s="32" t="n">
        <v>0</v>
      </c>
      <c r="J291" s="32" t="n">
        <v>0</v>
      </c>
      <c r="K291" s="32" t="n">
        <v>20000</v>
      </c>
    </row>
    <row r="292" s="3" customFormat="true" ht="24" hidden="true" customHeight="true" outlineLevel="0" collapsed="false">
      <c r="A292" s="43"/>
      <c r="B292" s="28"/>
      <c r="C292" s="29"/>
      <c r="D292" s="30" t="s">
        <v>29</v>
      </c>
      <c r="E292" s="31" t="n">
        <v>0</v>
      </c>
      <c r="F292" s="31" t="n">
        <v>0</v>
      </c>
      <c r="G292" s="31" t="n">
        <v>0</v>
      </c>
      <c r="H292" s="31" t="n">
        <v>0</v>
      </c>
      <c r="I292" s="31" t="n">
        <v>0</v>
      </c>
      <c r="J292" s="31" t="n">
        <v>0</v>
      </c>
      <c r="K292" s="32" t="n">
        <v>0</v>
      </c>
    </row>
    <row r="293" s="3" customFormat="true" ht="24" hidden="true" customHeight="true" outlineLevel="0" collapsed="false">
      <c r="A293" s="43"/>
      <c r="B293" s="28"/>
      <c r="C293" s="29"/>
      <c r="D293" s="30" t="s">
        <v>30</v>
      </c>
      <c r="E293" s="31" t="n">
        <v>0</v>
      </c>
      <c r="F293" s="31" t="n">
        <v>20000</v>
      </c>
      <c r="G293" s="31" t="n">
        <v>0</v>
      </c>
      <c r="H293" s="31" t="n">
        <v>0</v>
      </c>
      <c r="I293" s="31" t="n">
        <v>0</v>
      </c>
      <c r="J293" s="31" t="n">
        <v>0</v>
      </c>
      <c r="K293" s="32" t="n">
        <v>20000</v>
      </c>
    </row>
    <row r="294" s="3" customFormat="true" ht="24" hidden="true" customHeight="true" outlineLevel="0" collapsed="false">
      <c r="A294" s="43"/>
      <c r="B294" s="28"/>
      <c r="C294" s="29"/>
      <c r="D294" s="30" t="s">
        <v>31</v>
      </c>
      <c r="E294" s="31" t="n">
        <v>0</v>
      </c>
      <c r="F294" s="31" t="n">
        <v>0</v>
      </c>
      <c r="G294" s="31" t="n">
        <v>0</v>
      </c>
      <c r="H294" s="31" t="n">
        <v>0</v>
      </c>
      <c r="I294" s="31" t="n">
        <v>0</v>
      </c>
      <c r="J294" s="31" t="n">
        <v>0</v>
      </c>
      <c r="K294" s="32" t="n">
        <v>0</v>
      </c>
    </row>
    <row r="295" s="3" customFormat="true" ht="24" hidden="true" customHeight="true" outlineLevel="0" collapsed="false">
      <c r="A295" s="43"/>
      <c r="B295" s="28"/>
      <c r="C295" s="29"/>
      <c r="D295" s="30" t="s">
        <v>32</v>
      </c>
      <c r="E295" s="31" t="n">
        <v>0</v>
      </c>
      <c r="F295" s="31" t="n">
        <v>0</v>
      </c>
      <c r="G295" s="31" t="n">
        <v>0</v>
      </c>
      <c r="H295" s="31" t="n">
        <v>0</v>
      </c>
      <c r="I295" s="31" t="n">
        <v>0</v>
      </c>
      <c r="J295" s="31" t="n">
        <v>0</v>
      </c>
      <c r="K295" s="32" t="n">
        <v>0</v>
      </c>
    </row>
    <row r="296" s="3" customFormat="true" ht="30" hidden="true" customHeight="true" outlineLevel="0" collapsed="false">
      <c r="A296" s="43" t="s">
        <v>131</v>
      </c>
      <c r="B296" s="28" t="s">
        <v>132</v>
      </c>
      <c r="C296" s="29" t="s">
        <v>35</v>
      </c>
      <c r="D296" s="30" t="s">
        <v>28</v>
      </c>
      <c r="E296" s="32" t="n">
        <v>11038.2</v>
      </c>
      <c r="F296" s="32" t="n">
        <v>11038.2</v>
      </c>
      <c r="G296" s="32" t="n">
        <v>11038.2</v>
      </c>
      <c r="H296" s="32" t="n">
        <v>10800.2</v>
      </c>
      <c r="I296" s="32" t="n">
        <v>10800.2</v>
      </c>
      <c r="J296" s="32" t="n">
        <v>10800.2</v>
      </c>
      <c r="K296" s="32" t="n">
        <v>65515.2</v>
      </c>
    </row>
    <row r="297" s="3" customFormat="true" ht="30" hidden="true" customHeight="true" outlineLevel="0" collapsed="false">
      <c r="A297" s="43"/>
      <c r="B297" s="28"/>
      <c r="C297" s="29"/>
      <c r="D297" s="30" t="s">
        <v>29</v>
      </c>
      <c r="E297" s="31" t="n">
        <v>0</v>
      </c>
      <c r="F297" s="31" t="n">
        <v>0</v>
      </c>
      <c r="G297" s="31" t="n">
        <v>0</v>
      </c>
      <c r="H297" s="31" t="n">
        <v>0</v>
      </c>
      <c r="I297" s="31" t="n">
        <v>0</v>
      </c>
      <c r="J297" s="31" t="n">
        <v>0</v>
      </c>
      <c r="K297" s="32" t="n">
        <v>0</v>
      </c>
    </row>
    <row r="298" s="3" customFormat="true" ht="30" hidden="true" customHeight="true" outlineLevel="0" collapsed="false">
      <c r="A298" s="43"/>
      <c r="B298" s="28"/>
      <c r="C298" s="29"/>
      <c r="D298" s="30" t="s">
        <v>30</v>
      </c>
      <c r="E298" s="31" t="n">
        <v>0</v>
      </c>
      <c r="F298" s="31" t="n">
        <v>0</v>
      </c>
      <c r="G298" s="31" t="n">
        <v>0</v>
      </c>
      <c r="H298" s="31" t="n">
        <v>0</v>
      </c>
      <c r="I298" s="31" t="n">
        <v>0</v>
      </c>
      <c r="J298" s="31" t="n">
        <v>0</v>
      </c>
      <c r="K298" s="32" t="n">
        <v>0</v>
      </c>
    </row>
    <row r="299" s="3" customFormat="true" ht="30" hidden="true" customHeight="true" outlineLevel="0" collapsed="false">
      <c r="A299" s="43"/>
      <c r="B299" s="28"/>
      <c r="C299" s="29"/>
      <c r="D299" s="30" t="s">
        <v>31</v>
      </c>
      <c r="E299" s="31" t="n">
        <v>11038.2</v>
      </c>
      <c r="F299" s="31" t="n">
        <v>11038.2</v>
      </c>
      <c r="G299" s="31" t="n">
        <v>11038.2</v>
      </c>
      <c r="H299" s="31" t="n">
        <v>10800.2</v>
      </c>
      <c r="I299" s="31" t="n">
        <v>10800.2</v>
      </c>
      <c r="J299" s="31" t="n">
        <v>10800.2</v>
      </c>
      <c r="K299" s="32" t="n">
        <v>65515.2</v>
      </c>
    </row>
    <row r="300" s="3" customFormat="true" ht="30" hidden="true" customHeight="true" outlineLevel="0" collapsed="false">
      <c r="A300" s="43"/>
      <c r="B300" s="28"/>
      <c r="C300" s="29"/>
      <c r="D300" s="30" t="s">
        <v>32</v>
      </c>
      <c r="E300" s="31" t="n">
        <v>0</v>
      </c>
      <c r="F300" s="31" t="n">
        <v>0</v>
      </c>
      <c r="G300" s="31" t="n">
        <v>0</v>
      </c>
      <c r="H300" s="31" t="n">
        <v>0</v>
      </c>
      <c r="I300" s="31" t="n">
        <v>0</v>
      </c>
      <c r="J300" s="31" t="n">
        <v>0</v>
      </c>
      <c r="K300" s="32" t="n">
        <v>0</v>
      </c>
    </row>
    <row r="301" s="3" customFormat="true" ht="24" hidden="false" customHeight="true" outlineLevel="0" collapsed="false">
      <c r="A301" s="43" t="s">
        <v>133</v>
      </c>
      <c r="B301" s="28" t="s">
        <v>134</v>
      </c>
      <c r="C301" s="29" t="s">
        <v>35</v>
      </c>
      <c r="D301" s="30" t="s">
        <v>28</v>
      </c>
      <c r="E301" s="32" t="n">
        <v>2835.67</v>
      </c>
      <c r="F301" s="32" t="n">
        <v>0</v>
      </c>
      <c r="G301" s="32" t="n">
        <v>0</v>
      </c>
      <c r="H301" s="32" t="n">
        <v>0</v>
      </c>
      <c r="I301" s="32" t="n">
        <v>0</v>
      </c>
      <c r="J301" s="32" t="n">
        <v>0</v>
      </c>
      <c r="K301" s="32" t="n">
        <v>2835.67</v>
      </c>
    </row>
    <row r="302" s="3" customFormat="true" ht="24" hidden="false" customHeight="true" outlineLevel="0" collapsed="false">
      <c r="A302" s="43"/>
      <c r="B302" s="28"/>
      <c r="C302" s="29"/>
      <c r="D302" s="30" t="s">
        <v>29</v>
      </c>
      <c r="E302" s="31" t="n">
        <v>0</v>
      </c>
      <c r="F302" s="31" t="n">
        <v>0</v>
      </c>
      <c r="G302" s="31" t="n">
        <v>0</v>
      </c>
      <c r="H302" s="31" t="n">
        <v>0</v>
      </c>
      <c r="I302" s="31" t="n">
        <v>0</v>
      </c>
      <c r="J302" s="31" t="n">
        <v>0</v>
      </c>
      <c r="K302" s="32" t="n">
        <v>0</v>
      </c>
    </row>
    <row r="303" s="3" customFormat="true" ht="24" hidden="false" customHeight="true" outlineLevel="0" collapsed="false">
      <c r="A303" s="43"/>
      <c r="B303" s="28"/>
      <c r="C303" s="29"/>
      <c r="D303" s="30" t="s">
        <v>30</v>
      </c>
      <c r="E303" s="31" t="n">
        <v>0</v>
      </c>
      <c r="F303" s="31" t="n">
        <v>0</v>
      </c>
      <c r="G303" s="31" t="n">
        <v>0</v>
      </c>
      <c r="H303" s="31" t="n">
        <v>0</v>
      </c>
      <c r="I303" s="31" t="n">
        <v>0</v>
      </c>
      <c r="J303" s="31" t="n">
        <v>0</v>
      </c>
      <c r="K303" s="32" t="n">
        <v>0</v>
      </c>
    </row>
    <row r="304" s="3" customFormat="true" ht="24" hidden="false" customHeight="true" outlineLevel="0" collapsed="false">
      <c r="A304" s="43"/>
      <c r="B304" s="28"/>
      <c r="C304" s="29"/>
      <c r="D304" s="30" t="s">
        <v>31</v>
      </c>
      <c r="E304" s="32" t="n">
        <v>2835.67</v>
      </c>
      <c r="F304" s="52" t="n">
        <v>0</v>
      </c>
      <c r="G304" s="31" t="n">
        <v>0</v>
      </c>
      <c r="H304" s="31" t="n">
        <v>0</v>
      </c>
      <c r="I304" s="31" t="n">
        <v>0</v>
      </c>
      <c r="J304" s="31" t="n">
        <v>0</v>
      </c>
      <c r="K304" s="32" t="n">
        <v>2835.67</v>
      </c>
    </row>
    <row r="305" s="3" customFormat="true" ht="24" hidden="false" customHeight="true" outlineLevel="0" collapsed="false">
      <c r="A305" s="43"/>
      <c r="B305" s="28"/>
      <c r="C305" s="29"/>
      <c r="D305" s="30" t="s">
        <v>32</v>
      </c>
      <c r="E305" s="31" t="n">
        <v>0</v>
      </c>
      <c r="F305" s="31" t="n">
        <v>0</v>
      </c>
      <c r="G305" s="31" t="n">
        <v>0</v>
      </c>
      <c r="H305" s="31" t="n">
        <v>0</v>
      </c>
      <c r="I305" s="31" t="n">
        <v>0</v>
      </c>
      <c r="J305" s="31" t="n">
        <v>0</v>
      </c>
      <c r="K305" s="32" t="n">
        <v>0</v>
      </c>
    </row>
    <row r="306" s="3" customFormat="true" ht="55.5" hidden="false" customHeight="true" outlineLevel="0" collapsed="false">
      <c r="A306" s="43" t="s">
        <v>125</v>
      </c>
      <c r="B306" s="28" t="s">
        <v>135</v>
      </c>
      <c r="C306" s="29" t="s">
        <v>35</v>
      </c>
      <c r="D306" s="30" t="s">
        <v>28</v>
      </c>
      <c r="E306" s="32" t="n">
        <v>53181.1</v>
      </c>
      <c r="F306" s="32" t="n">
        <v>53181.1</v>
      </c>
      <c r="G306" s="32" t="n">
        <v>53181.1</v>
      </c>
      <c r="H306" s="32" t="n">
        <v>53181.1</v>
      </c>
      <c r="I306" s="32" t="n">
        <v>53181.1</v>
      </c>
      <c r="J306" s="32" t="n">
        <v>53181.1</v>
      </c>
      <c r="K306" s="32" t="n">
        <v>319086.6</v>
      </c>
    </row>
    <row r="307" s="3" customFormat="true" ht="55.5" hidden="false" customHeight="true" outlineLevel="0" collapsed="false">
      <c r="A307" s="43"/>
      <c r="B307" s="28"/>
      <c r="C307" s="29"/>
      <c r="D307" s="30" t="s">
        <v>29</v>
      </c>
      <c r="E307" s="31" t="n">
        <v>0</v>
      </c>
      <c r="F307" s="31" t="n">
        <v>0</v>
      </c>
      <c r="G307" s="31" t="n">
        <v>0</v>
      </c>
      <c r="H307" s="31" t="n">
        <v>0</v>
      </c>
      <c r="I307" s="31" t="n">
        <v>0</v>
      </c>
      <c r="J307" s="31" t="n">
        <v>0</v>
      </c>
      <c r="K307" s="32" t="n">
        <v>0</v>
      </c>
    </row>
    <row r="308" s="3" customFormat="true" ht="55.5" hidden="false" customHeight="true" outlineLevel="0" collapsed="false">
      <c r="A308" s="43"/>
      <c r="B308" s="28"/>
      <c r="C308" s="29"/>
      <c r="D308" s="30" t="s">
        <v>30</v>
      </c>
      <c r="E308" s="31" t="n">
        <v>53181.1</v>
      </c>
      <c r="F308" s="31" t="n">
        <v>53181.1</v>
      </c>
      <c r="G308" s="31" t="n">
        <v>53181.1</v>
      </c>
      <c r="H308" s="31" t="n">
        <v>53181.1</v>
      </c>
      <c r="I308" s="31" t="n">
        <v>53181.1</v>
      </c>
      <c r="J308" s="31" t="n">
        <v>53181.1</v>
      </c>
      <c r="K308" s="32" t="n">
        <v>319086.6</v>
      </c>
    </row>
    <row r="309" s="3" customFormat="true" ht="55.5" hidden="false" customHeight="true" outlineLevel="0" collapsed="false">
      <c r="A309" s="43"/>
      <c r="B309" s="28"/>
      <c r="C309" s="29"/>
      <c r="D309" s="30" t="s">
        <v>31</v>
      </c>
      <c r="E309" s="31" t="n">
        <v>0</v>
      </c>
      <c r="F309" s="31" t="n">
        <v>0</v>
      </c>
      <c r="G309" s="31" t="n">
        <v>0</v>
      </c>
      <c r="H309" s="31" t="n">
        <v>0</v>
      </c>
      <c r="I309" s="31" t="n">
        <v>0</v>
      </c>
      <c r="J309" s="31" t="n">
        <v>0</v>
      </c>
      <c r="K309" s="32" t="n">
        <v>0</v>
      </c>
    </row>
    <row r="310" s="3" customFormat="true" ht="55.5" hidden="false" customHeight="true" outlineLevel="0" collapsed="false">
      <c r="A310" s="43"/>
      <c r="B310" s="28"/>
      <c r="C310" s="29"/>
      <c r="D310" s="30" t="s">
        <v>32</v>
      </c>
      <c r="E310" s="31" t="n">
        <v>0</v>
      </c>
      <c r="F310" s="31" t="n">
        <v>0</v>
      </c>
      <c r="G310" s="31" t="n">
        <v>0</v>
      </c>
      <c r="H310" s="31" t="n">
        <v>0</v>
      </c>
      <c r="I310" s="31" t="n">
        <v>0</v>
      </c>
      <c r="J310" s="31" t="n">
        <v>0</v>
      </c>
      <c r="K310" s="32" t="n">
        <v>0</v>
      </c>
    </row>
    <row r="311" s="3" customFormat="true" ht="19.5" hidden="false" customHeight="true" outlineLevel="0" collapsed="false">
      <c r="A311" s="43" t="s">
        <v>127</v>
      </c>
      <c r="B311" s="28" t="s">
        <v>136</v>
      </c>
      <c r="C311" s="29" t="s">
        <v>35</v>
      </c>
      <c r="D311" s="30" t="s">
        <v>28</v>
      </c>
      <c r="E311" s="32" t="n">
        <v>0</v>
      </c>
      <c r="F311" s="32" t="n">
        <v>20000</v>
      </c>
      <c r="G311" s="32" t="n">
        <v>0</v>
      </c>
      <c r="H311" s="32" t="n">
        <v>0</v>
      </c>
      <c r="I311" s="32" t="n">
        <v>0</v>
      </c>
      <c r="J311" s="32" t="n">
        <v>0</v>
      </c>
      <c r="K311" s="32" t="n">
        <v>20000</v>
      </c>
    </row>
    <row r="312" s="3" customFormat="true" ht="19.5" hidden="false" customHeight="true" outlineLevel="0" collapsed="false">
      <c r="A312" s="43"/>
      <c r="B312" s="28"/>
      <c r="C312" s="29"/>
      <c r="D312" s="30" t="s">
        <v>29</v>
      </c>
      <c r="E312" s="31" t="n">
        <v>0</v>
      </c>
      <c r="F312" s="31" t="n">
        <v>0</v>
      </c>
      <c r="G312" s="31" t="n">
        <v>0</v>
      </c>
      <c r="H312" s="31" t="n">
        <v>0</v>
      </c>
      <c r="I312" s="31" t="n">
        <v>0</v>
      </c>
      <c r="J312" s="31" t="n">
        <v>0</v>
      </c>
      <c r="K312" s="32" t="n">
        <v>0</v>
      </c>
    </row>
    <row r="313" s="3" customFormat="true" ht="19.5" hidden="false" customHeight="true" outlineLevel="0" collapsed="false">
      <c r="A313" s="43"/>
      <c r="B313" s="28"/>
      <c r="C313" s="29"/>
      <c r="D313" s="30" t="s">
        <v>30</v>
      </c>
      <c r="E313" s="31" t="n">
        <v>0</v>
      </c>
      <c r="F313" s="31" t="n">
        <v>20000</v>
      </c>
      <c r="G313" s="31" t="n">
        <v>0</v>
      </c>
      <c r="H313" s="31" t="n">
        <v>0</v>
      </c>
      <c r="I313" s="31" t="n">
        <v>0</v>
      </c>
      <c r="J313" s="31" t="n">
        <v>0</v>
      </c>
      <c r="K313" s="32" t="n">
        <v>20000</v>
      </c>
    </row>
    <row r="314" s="3" customFormat="true" ht="19.5" hidden="false" customHeight="true" outlineLevel="0" collapsed="false">
      <c r="A314" s="43"/>
      <c r="B314" s="28"/>
      <c r="C314" s="29"/>
      <c r="D314" s="30" t="s">
        <v>31</v>
      </c>
      <c r="E314" s="31" t="n">
        <v>0</v>
      </c>
      <c r="F314" s="31" t="n">
        <v>0</v>
      </c>
      <c r="G314" s="31" t="n">
        <v>0</v>
      </c>
      <c r="H314" s="31" t="n">
        <v>0</v>
      </c>
      <c r="I314" s="31" t="n">
        <v>0</v>
      </c>
      <c r="J314" s="31" t="n">
        <v>0</v>
      </c>
      <c r="K314" s="32" t="n">
        <v>0</v>
      </c>
    </row>
    <row r="315" s="3" customFormat="true" ht="19.5" hidden="false" customHeight="true" outlineLevel="0" collapsed="false">
      <c r="A315" s="43"/>
      <c r="B315" s="28"/>
      <c r="C315" s="29"/>
      <c r="D315" s="30" t="s">
        <v>32</v>
      </c>
      <c r="E315" s="31" t="n">
        <v>0</v>
      </c>
      <c r="F315" s="31" t="n">
        <v>0</v>
      </c>
      <c r="G315" s="31" t="n">
        <v>0</v>
      </c>
      <c r="H315" s="31" t="n">
        <v>0</v>
      </c>
      <c r="I315" s="31" t="n">
        <v>0</v>
      </c>
      <c r="J315" s="31" t="n">
        <v>0</v>
      </c>
      <c r="K315" s="32" t="n">
        <v>0</v>
      </c>
    </row>
    <row r="316" s="3" customFormat="true" ht="28.5" hidden="false" customHeight="true" outlineLevel="0" collapsed="false">
      <c r="A316" s="43" t="s">
        <v>137</v>
      </c>
      <c r="B316" s="28" t="s">
        <v>138</v>
      </c>
      <c r="C316" s="29" t="s">
        <v>27</v>
      </c>
      <c r="D316" s="30" t="s">
        <v>28</v>
      </c>
      <c r="E316" s="32" t="n">
        <v>11038.2</v>
      </c>
      <c r="F316" s="32" t="n">
        <v>11038.2</v>
      </c>
      <c r="G316" s="32" t="n">
        <v>11038.2</v>
      </c>
      <c r="H316" s="32" t="n">
        <v>10800.2</v>
      </c>
      <c r="I316" s="32" t="n">
        <v>10800.2</v>
      </c>
      <c r="J316" s="32" t="n">
        <v>10800.2</v>
      </c>
      <c r="K316" s="32" t="n">
        <v>65515.2</v>
      </c>
      <c r="L316" s="39"/>
    </row>
    <row r="317" s="3" customFormat="true" ht="12.75" hidden="false" customHeight="true" outlineLevel="0" collapsed="false">
      <c r="A317" s="43"/>
      <c r="B317" s="28"/>
      <c r="C317" s="29"/>
      <c r="D317" s="30" t="s">
        <v>29</v>
      </c>
      <c r="E317" s="32" t="n">
        <v>0</v>
      </c>
      <c r="F317" s="32" t="n">
        <v>0</v>
      </c>
      <c r="G317" s="32" t="n">
        <v>0</v>
      </c>
      <c r="H317" s="32" t="n">
        <v>0</v>
      </c>
      <c r="I317" s="32" t="n">
        <v>0</v>
      </c>
      <c r="J317" s="32" t="n">
        <v>0</v>
      </c>
      <c r="K317" s="32" t="n">
        <v>0</v>
      </c>
    </row>
    <row r="318" s="3" customFormat="true" ht="12.75" hidden="false" customHeight="true" outlineLevel="0" collapsed="false">
      <c r="A318" s="43"/>
      <c r="B318" s="28"/>
      <c r="C318" s="29"/>
      <c r="D318" s="30" t="s">
        <v>30</v>
      </c>
      <c r="E318" s="32" t="n">
        <v>0</v>
      </c>
      <c r="F318" s="32" t="n">
        <v>0</v>
      </c>
      <c r="G318" s="32" t="n">
        <v>0</v>
      </c>
      <c r="H318" s="32" t="n">
        <v>0</v>
      </c>
      <c r="I318" s="32" t="n">
        <v>0</v>
      </c>
      <c r="J318" s="32" t="n">
        <v>0</v>
      </c>
      <c r="K318" s="32" t="n">
        <v>0</v>
      </c>
    </row>
    <row r="319" s="3" customFormat="true" ht="12.75" hidden="false" customHeight="true" outlineLevel="0" collapsed="false">
      <c r="A319" s="43"/>
      <c r="B319" s="28"/>
      <c r="C319" s="29"/>
      <c r="D319" s="30" t="s">
        <v>31</v>
      </c>
      <c r="E319" s="32" t="n">
        <v>11038.2</v>
      </c>
      <c r="F319" s="32" t="n">
        <v>11038.2</v>
      </c>
      <c r="G319" s="32" t="n">
        <v>11038.2</v>
      </c>
      <c r="H319" s="32" t="n">
        <v>10800.2</v>
      </c>
      <c r="I319" s="32" t="n">
        <v>10800.2</v>
      </c>
      <c r="J319" s="32" t="n">
        <v>10800.2</v>
      </c>
      <c r="K319" s="32" t="n">
        <v>65515.2</v>
      </c>
    </row>
    <row r="320" s="3" customFormat="true" ht="12.75" hidden="false" customHeight="true" outlineLevel="0" collapsed="false">
      <c r="A320" s="43"/>
      <c r="B320" s="28"/>
      <c r="C320" s="29"/>
      <c r="D320" s="30" t="s">
        <v>32</v>
      </c>
      <c r="E320" s="32" t="n">
        <v>0</v>
      </c>
      <c r="F320" s="32" t="n">
        <v>0</v>
      </c>
      <c r="G320" s="32" t="n">
        <v>0</v>
      </c>
      <c r="H320" s="32" t="n">
        <v>0</v>
      </c>
      <c r="I320" s="32" t="n">
        <v>0</v>
      </c>
      <c r="J320" s="32" t="n">
        <v>0</v>
      </c>
      <c r="K320" s="32" t="n">
        <v>0</v>
      </c>
    </row>
    <row r="321" s="3" customFormat="true" ht="27" hidden="false" customHeight="true" outlineLevel="0" collapsed="false">
      <c r="A321" s="43"/>
      <c r="B321" s="28"/>
      <c r="C321" s="29" t="s">
        <v>35</v>
      </c>
      <c r="D321" s="30" t="s">
        <v>28</v>
      </c>
      <c r="E321" s="32" t="n">
        <v>11038.2</v>
      </c>
      <c r="F321" s="32" t="n">
        <v>11038.2</v>
      </c>
      <c r="G321" s="32" t="n">
        <v>11038.2</v>
      </c>
      <c r="H321" s="32" t="n">
        <v>10800.2</v>
      </c>
      <c r="I321" s="32" t="n">
        <v>10800.2</v>
      </c>
      <c r="J321" s="32" t="n">
        <v>10800.2</v>
      </c>
      <c r="K321" s="32" t="n">
        <v>65515.2</v>
      </c>
    </row>
    <row r="322" s="3" customFormat="true" ht="12.75" hidden="false" customHeight="true" outlineLevel="0" collapsed="false">
      <c r="A322" s="43"/>
      <c r="B322" s="28"/>
      <c r="C322" s="29"/>
      <c r="D322" s="30" t="s">
        <v>29</v>
      </c>
      <c r="E322" s="32" t="n">
        <v>0</v>
      </c>
      <c r="F322" s="32" t="n">
        <v>0</v>
      </c>
      <c r="G322" s="32" t="n">
        <v>0</v>
      </c>
      <c r="H322" s="32" t="n">
        <v>0</v>
      </c>
      <c r="I322" s="32" t="n">
        <v>0</v>
      </c>
      <c r="J322" s="32" t="n">
        <v>0</v>
      </c>
      <c r="K322" s="32" t="n">
        <v>0</v>
      </c>
    </row>
    <row r="323" s="3" customFormat="true" ht="12.75" hidden="false" customHeight="true" outlineLevel="0" collapsed="false">
      <c r="A323" s="43"/>
      <c r="B323" s="28"/>
      <c r="C323" s="29"/>
      <c r="D323" s="30" t="s">
        <v>30</v>
      </c>
      <c r="E323" s="32" t="n">
        <v>0</v>
      </c>
      <c r="F323" s="32" t="n">
        <v>0</v>
      </c>
      <c r="G323" s="32" t="n">
        <v>0</v>
      </c>
      <c r="H323" s="32" t="n">
        <v>0</v>
      </c>
      <c r="I323" s="32" t="n">
        <v>0</v>
      </c>
      <c r="J323" s="32" t="n">
        <v>0</v>
      </c>
      <c r="K323" s="32" t="n">
        <v>0</v>
      </c>
    </row>
    <row r="324" s="3" customFormat="true" ht="12.75" hidden="false" customHeight="true" outlineLevel="0" collapsed="false">
      <c r="A324" s="43"/>
      <c r="B324" s="28"/>
      <c r="C324" s="29"/>
      <c r="D324" s="30" t="s">
        <v>31</v>
      </c>
      <c r="E324" s="32" t="n">
        <v>11038.2</v>
      </c>
      <c r="F324" s="32" t="n">
        <v>11038.2</v>
      </c>
      <c r="G324" s="32" t="n">
        <v>11038.2</v>
      </c>
      <c r="H324" s="32" t="n">
        <v>10800.2</v>
      </c>
      <c r="I324" s="32" t="n">
        <v>10800.2</v>
      </c>
      <c r="J324" s="32" t="n">
        <v>10800.2</v>
      </c>
      <c r="K324" s="32" t="n">
        <v>65515.2</v>
      </c>
    </row>
    <row r="325" s="3" customFormat="true" ht="12.75" hidden="false" customHeight="true" outlineLevel="0" collapsed="false">
      <c r="A325" s="43"/>
      <c r="B325" s="28"/>
      <c r="C325" s="29"/>
      <c r="D325" s="30" t="s">
        <v>32</v>
      </c>
      <c r="E325" s="32" t="n">
        <v>0</v>
      </c>
      <c r="F325" s="32" t="n">
        <v>0</v>
      </c>
      <c r="G325" s="32" t="n">
        <v>0</v>
      </c>
      <c r="H325" s="32" t="n">
        <v>0</v>
      </c>
      <c r="I325" s="32" t="n">
        <v>0</v>
      </c>
      <c r="J325" s="32" t="n">
        <v>0</v>
      </c>
      <c r="K325" s="32" t="n">
        <v>0</v>
      </c>
    </row>
    <row r="326" s="3" customFormat="true" ht="15" hidden="false" customHeight="true" outlineLevel="0" collapsed="false">
      <c r="A326" s="43" t="s">
        <v>139</v>
      </c>
      <c r="B326" s="28" t="s">
        <v>140</v>
      </c>
      <c r="C326" s="29" t="s">
        <v>35</v>
      </c>
      <c r="D326" s="30" t="s">
        <v>28</v>
      </c>
      <c r="E326" s="32" t="n">
        <v>500</v>
      </c>
      <c r="F326" s="32" t="n">
        <v>500</v>
      </c>
      <c r="G326" s="32" t="n">
        <v>500</v>
      </c>
      <c r="H326" s="32" t="n">
        <v>500</v>
      </c>
      <c r="I326" s="32" t="n">
        <v>500</v>
      </c>
      <c r="J326" s="32" t="n">
        <v>500</v>
      </c>
      <c r="K326" s="32" t="n">
        <v>3000</v>
      </c>
    </row>
    <row r="327" s="3" customFormat="true" ht="15" hidden="false" customHeight="true" outlineLevel="0" collapsed="false">
      <c r="A327" s="43"/>
      <c r="B327" s="28"/>
      <c r="C327" s="29"/>
      <c r="D327" s="30" t="s">
        <v>29</v>
      </c>
      <c r="E327" s="31" t="n">
        <v>0</v>
      </c>
      <c r="F327" s="31" t="n">
        <v>0</v>
      </c>
      <c r="G327" s="31" t="n">
        <v>0</v>
      </c>
      <c r="H327" s="31" t="n">
        <v>0</v>
      </c>
      <c r="I327" s="31" t="n">
        <v>0</v>
      </c>
      <c r="J327" s="32" t="n">
        <v>0</v>
      </c>
      <c r="K327" s="32" t="n">
        <v>0</v>
      </c>
    </row>
    <row r="328" s="3" customFormat="true" ht="15" hidden="false" customHeight="true" outlineLevel="0" collapsed="false">
      <c r="A328" s="43"/>
      <c r="B328" s="28"/>
      <c r="C328" s="29"/>
      <c r="D328" s="30" t="s">
        <v>30</v>
      </c>
      <c r="E328" s="31" t="n">
        <v>0</v>
      </c>
      <c r="F328" s="31" t="n">
        <v>0</v>
      </c>
      <c r="G328" s="31" t="n">
        <v>0</v>
      </c>
      <c r="H328" s="31" t="n">
        <v>0</v>
      </c>
      <c r="I328" s="31" t="n">
        <v>0</v>
      </c>
      <c r="J328" s="32" t="n">
        <v>0</v>
      </c>
      <c r="K328" s="32" t="n">
        <v>0</v>
      </c>
    </row>
    <row r="329" s="3" customFormat="true" ht="15" hidden="false" customHeight="true" outlineLevel="0" collapsed="false">
      <c r="A329" s="43"/>
      <c r="B329" s="28"/>
      <c r="C329" s="29"/>
      <c r="D329" s="30" t="s">
        <v>31</v>
      </c>
      <c r="E329" s="31" t="n">
        <v>500</v>
      </c>
      <c r="F329" s="31" t="n">
        <v>500</v>
      </c>
      <c r="G329" s="31" t="n">
        <v>500</v>
      </c>
      <c r="H329" s="31" t="n">
        <v>500</v>
      </c>
      <c r="I329" s="31" t="n">
        <v>500</v>
      </c>
      <c r="J329" s="31" t="n">
        <v>500</v>
      </c>
      <c r="K329" s="32" t="n">
        <v>3000</v>
      </c>
    </row>
    <row r="330" s="3" customFormat="true" ht="15" hidden="false" customHeight="true" outlineLevel="0" collapsed="false">
      <c r="A330" s="43"/>
      <c r="B330" s="28"/>
      <c r="C330" s="29"/>
      <c r="D330" s="30" t="s">
        <v>32</v>
      </c>
      <c r="E330" s="31" t="n">
        <v>0</v>
      </c>
      <c r="F330" s="31" t="n">
        <v>0</v>
      </c>
      <c r="G330" s="31" t="n">
        <v>0</v>
      </c>
      <c r="H330" s="31" t="n">
        <v>0</v>
      </c>
      <c r="I330" s="31" t="n">
        <v>0</v>
      </c>
      <c r="J330" s="32" t="n">
        <v>0</v>
      </c>
      <c r="K330" s="32" t="n">
        <v>0</v>
      </c>
    </row>
    <row r="331" s="3" customFormat="true" ht="15" hidden="false" customHeight="true" outlineLevel="0" collapsed="false">
      <c r="A331" s="43" t="s">
        <v>141</v>
      </c>
      <c r="B331" s="28" t="s">
        <v>64</v>
      </c>
      <c r="C331" s="29" t="s">
        <v>35</v>
      </c>
      <c r="D331" s="30" t="s">
        <v>28</v>
      </c>
      <c r="E331" s="32" t="n">
        <v>2980.01</v>
      </c>
      <c r="F331" s="32" t="n">
        <v>2980.01</v>
      </c>
      <c r="G331" s="32" t="n">
        <v>2980.01</v>
      </c>
      <c r="H331" s="32" t="n">
        <v>2980.01</v>
      </c>
      <c r="I331" s="32" t="n">
        <v>2980.01</v>
      </c>
      <c r="J331" s="32" t="n">
        <v>2980.01</v>
      </c>
      <c r="K331" s="32" t="n">
        <v>17880.06</v>
      </c>
    </row>
    <row r="332" s="3" customFormat="true" ht="15" hidden="false" customHeight="true" outlineLevel="0" collapsed="false">
      <c r="A332" s="43"/>
      <c r="B332" s="28"/>
      <c r="C332" s="29"/>
      <c r="D332" s="30" t="s">
        <v>29</v>
      </c>
      <c r="E332" s="31" t="n">
        <v>0</v>
      </c>
      <c r="F332" s="31" t="n">
        <v>0</v>
      </c>
      <c r="G332" s="31" t="n">
        <v>0</v>
      </c>
      <c r="H332" s="31" t="n">
        <v>0</v>
      </c>
      <c r="I332" s="31" t="n">
        <v>0</v>
      </c>
      <c r="J332" s="32" t="n">
        <v>0</v>
      </c>
      <c r="K332" s="32" t="n">
        <v>0</v>
      </c>
    </row>
    <row r="333" s="3" customFormat="true" ht="15" hidden="false" customHeight="true" outlineLevel="0" collapsed="false">
      <c r="A333" s="43"/>
      <c r="B333" s="28"/>
      <c r="C333" s="29"/>
      <c r="D333" s="30" t="s">
        <v>30</v>
      </c>
      <c r="E333" s="31" t="n">
        <v>0</v>
      </c>
      <c r="F333" s="31" t="n">
        <v>0</v>
      </c>
      <c r="G333" s="31" t="n">
        <v>0</v>
      </c>
      <c r="H333" s="31" t="n">
        <v>0</v>
      </c>
      <c r="I333" s="31" t="n">
        <v>0</v>
      </c>
      <c r="J333" s="32" t="n">
        <v>0</v>
      </c>
      <c r="K333" s="32" t="n">
        <v>0</v>
      </c>
    </row>
    <row r="334" s="3" customFormat="true" ht="15" hidden="false" customHeight="true" outlineLevel="0" collapsed="false">
      <c r="A334" s="43"/>
      <c r="B334" s="28"/>
      <c r="C334" s="29"/>
      <c r="D334" s="30" t="s">
        <v>31</v>
      </c>
      <c r="E334" s="31" t="n">
        <v>2980.01</v>
      </c>
      <c r="F334" s="31" t="n">
        <v>2980.01</v>
      </c>
      <c r="G334" s="31" t="n">
        <v>2980.01</v>
      </c>
      <c r="H334" s="31" t="n">
        <v>2980.01</v>
      </c>
      <c r="I334" s="31" t="n">
        <v>2980.01</v>
      </c>
      <c r="J334" s="31" t="n">
        <v>2980.01</v>
      </c>
      <c r="K334" s="32" t="n">
        <v>17880.06</v>
      </c>
    </row>
    <row r="335" s="3" customFormat="true" ht="15" hidden="false" customHeight="true" outlineLevel="0" collapsed="false">
      <c r="A335" s="43"/>
      <c r="B335" s="28"/>
      <c r="C335" s="29"/>
      <c r="D335" s="30" t="s">
        <v>32</v>
      </c>
      <c r="E335" s="31" t="n">
        <v>0</v>
      </c>
      <c r="F335" s="31" t="n">
        <v>0</v>
      </c>
      <c r="G335" s="31" t="n">
        <v>0</v>
      </c>
      <c r="H335" s="31" t="n">
        <v>0</v>
      </c>
      <c r="I335" s="31" t="n">
        <v>0</v>
      </c>
      <c r="J335" s="32" t="n">
        <v>0</v>
      </c>
      <c r="K335" s="32" t="n">
        <v>0</v>
      </c>
    </row>
    <row r="336" s="3" customFormat="true" ht="17.25" hidden="false" customHeight="true" outlineLevel="0" collapsed="false">
      <c r="A336" s="43" t="s">
        <v>142</v>
      </c>
      <c r="B336" s="28" t="s">
        <v>143</v>
      </c>
      <c r="C336" s="29" t="s">
        <v>35</v>
      </c>
      <c r="D336" s="30" t="s">
        <v>28</v>
      </c>
      <c r="E336" s="32" t="n">
        <v>5670.19</v>
      </c>
      <c r="F336" s="32" t="n">
        <v>5670.19</v>
      </c>
      <c r="G336" s="32" t="n">
        <v>5670.19</v>
      </c>
      <c r="H336" s="32" t="n">
        <v>5670.19</v>
      </c>
      <c r="I336" s="32" t="n">
        <v>5670.19</v>
      </c>
      <c r="J336" s="32" t="n">
        <v>5670.19</v>
      </c>
      <c r="K336" s="32" t="n">
        <v>34021.14</v>
      </c>
    </row>
    <row r="337" s="3" customFormat="true" ht="17.25" hidden="false" customHeight="true" outlineLevel="0" collapsed="false">
      <c r="A337" s="43"/>
      <c r="B337" s="28"/>
      <c r="C337" s="29"/>
      <c r="D337" s="30" t="s">
        <v>29</v>
      </c>
      <c r="E337" s="31" t="n">
        <v>0</v>
      </c>
      <c r="F337" s="31" t="n">
        <v>0</v>
      </c>
      <c r="G337" s="31" t="n">
        <v>0</v>
      </c>
      <c r="H337" s="31" t="n">
        <v>0</v>
      </c>
      <c r="I337" s="31" t="n">
        <v>0</v>
      </c>
      <c r="J337" s="32" t="n">
        <v>0</v>
      </c>
      <c r="K337" s="32" t="n">
        <v>0</v>
      </c>
    </row>
    <row r="338" s="3" customFormat="true" ht="17.25" hidden="false" customHeight="true" outlineLevel="0" collapsed="false">
      <c r="A338" s="43"/>
      <c r="B338" s="28"/>
      <c r="C338" s="29"/>
      <c r="D338" s="30" t="s">
        <v>30</v>
      </c>
      <c r="E338" s="31" t="n">
        <v>0</v>
      </c>
      <c r="F338" s="31" t="n">
        <v>0</v>
      </c>
      <c r="G338" s="31" t="n">
        <v>0</v>
      </c>
      <c r="H338" s="31" t="n">
        <v>0</v>
      </c>
      <c r="I338" s="31" t="n">
        <v>0</v>
      </c>
      <c r="J338" s="32" t="n">
        <v>0</v>
      </c>
      <c r="K338" s="32" t="n">
        <v>0</v>
      </c>
    </row>
    <row r="339" s="3" customFormat="true" ht="17.25" hidden="false" customHeight="true" outlineLevel="0" collapsed="false">
      <c r="A339" s="43"/>
      <c r="B339" s="28"/>
      <c r="C339" s="29"/>
      <c r="D339" s="30" t="s">
        <v>31</v>
      </c>
      <c r="E339" s="31" t="n">
        <v>5670.19</v>
      </c>
      <c r="F339" s="31" t="n">
        <v>5670.19</v>
      </c>
      <c r="G339" s="31" t="n">
        <v>5670.19</v>
      </c>
      <c r="H339" s="31" t="n">
        <v>5670.19</v>
      </c>
      <c r="I339" s="31" t="n">
        <v>5670.19</v>
      </c>
      <c r="J339" s="31" t="n">
        <v>5670.19</v>
      </c>
      <c r="K339" s="32" t="n">
        <v>34021.14</v>
      </c>
    </row>
    <row r="340" s="3" customFormat="true" ht="17.25" hidden="false" customHeight="true" outlineLevel="0" collapsed="false">
      <c r="A340" s="43"/>
      <c r="B340" s="28"/>
      <c r="C340" s="29"/>
      <c r="D340" s="30" t="s">
        <v>32</v>
      </c>
      <c r="E340" s="31" t="n">
        <v>0</v>
      </c>
      <c r="F340" s="31" t="n">
        <v>0</v>
      </c>
      <c r="G340" s="31" t="n">
        <v>0</v>
      </c>
      <c r="H340" s="31" t="n">
        <v>0</v>
      </c>
      <c r="I340" s="31" t="n">
        <v>0</v>
      </c>
      <c r="J340" s="32" t="n">
        <v>0</v>
      </c>
      <c r="K340" s="32" t="n">
        <v>0</v>
      </c>
    </row>
    <row r="341" s="3" customFormat="true" ht="35.25" hidden="false" customHeight="true" outlineLevel="0" collapsed="false">
      <c r="A341" s="43" t="s">
        <v>144</v>
      </c>
      <c r="B341" s="28" t="s">
        <v>145</v>
      </c>
      <c r="C341" s="29" t="s">
        <v>35</v>
      </c>
      <c r="D341" s="30" t="s">
        <v>28</v>
      </c>
      <c r="E341" s="32" t="n">
        <v>1650</v>
      </c>
      <c r="F341" s="32" t="n">
        <v>1650</v>
      </c>
      <c r="G341" s="32" t="n">
        <v>1650</v>
      </c>
      <c r="H341" s="32" t="n">
        <v>1650</v>
      </c>
      <c r="I341" s="32" t="n">
        <v>1650</v>
      </c>
      <c r="J341" s="32" t="n">
        <v>1650</v>
      </c>
      <c r="K341" s="32" t="n">
        <v>9900</v>
      </c>
    </row>
    <row r="342" s="3" customFormat="true" ht="35.25" hidden="false" customHeight="true" outlineLevel="0" collapsed="false">
      <c r="A342" s="43"/>
      <c r="B342" s="28"/>
      <c r="C342" s="29"/>
      <c r="D342" s="30" t="s">
        <v>29</v>
      </c>
      <c r="E342" s="31" t="n">
        <v>0</v>
      </c>
      <c r="F342" s="31" t="n">
        <v>0</v>
      </c>
      <c r="G342" s="31" t="n">
        <v>0</v>
      </c>
      <c r="H342" s="31" t="n">
        <v>0</v>
      </c>
      <c r="I342" s="31" t="n">
        <v>0</v>
      </c>
      <c r="J342" s="32" t="n">
        <v>0</v>
      </c>
      <c r="K342" s="32" t="n">
        <v>0</v>
      </c>
    </row>
    <row r="343" s="3" customFormat="true" ht="35.25" hidden="false" customHeight="true" outlineLevel="0" collapsed="false">
      <c r="A343" s="43"/>
      <c r="B343" s="28"/>
      <c r="C343" s="29"/>
      <c r="D343" s="30" t="s">
        <v>30</v>
      </c>
      <c r="E343" s="31" t="n">
        <v>0</v>
      </c>
      <c r="F343" s="31" t="n">
        <v>0</v>
      </c>
      <c r="G343" s="31" t="n">
        <v>0</v>
      </c>
      <c r="H343" s="31" t="n">
        <v>0</v>
      </c>
      <c r="I343" s="31" t="n">
        <v>0</v>
      </c>
      <c r="J343" s="32" t="n">
        <v>0</v>
      </c>
      <c r="K343" s="32" t="n">
        <v>0</v>
      </c>
    </row>
    <row r="344" s="3" customFormat="true" ht="35.25" hidden="false" customHeight="true" outlineLevel="0" collapsed="false">
      <c r="A344" s="43"/>
      <c r="B344" s="28"/>
      <c r="C344" s="29"/>
      <c r="D344" s="30" t="s">
        <v>31</v>
      </c>
      <c r="E344" s="31" t="n">
        <v>1650</v>
      </c>
      <c r="F344" s="31" t="n">
        <v>1650</v>
      </c>
      <c r="G344" s="31" t="n">
        <v>1650</v>
      </c>
      <c r="H344" s="31" t="n">
        <v>1650</v>
      </c>
      <c r="I344" s="31" t="n">
        <v>1650</v>
      </c>
      <c r="J344" s="31" t="n">
        <v>1650</v>
      </c>
      <c r="K344" s="32" t="n">
        <v>9900</v>
      </c>
    </row>
    <row r="345" s="3" customFormat="true" ht="35.25" hidden="false" customHeight="true" outlineLevel="0" collapsed="false">
      <c r="A345" s="43"/>
      <c r="B345" s="28"/>
      <c r="C345" s="29"/>
      <c r="D345" s="30" t="s">
        <v>32</v>
      </c>
      <c r="E345" s="31" t="n">
        <v>0</v>
      </c>
      <c r="F345" s="31" t="n">
        <v>0</v>
      </c>
      <c r="G345" s="31" t="n">
        <v>0</v>
      </c>
      <c r="H345" s="31" t="n">
        <v>0</v>
      </c>
      <c r="I345" s="31" t="n">
        <v>0</v>
      </c>
      <c r="J345" s="32" t="n">
        <v>0</v>
      </c>
      <c r="K345" s="32" t="n">
        <v>0</v>
      </c>
    </row>
    <row r="346" s="3" customFormat="true" ht="17.25" hidden="false" customHeight="true" outlineLevel="0" collapsed="false">
      <c r="A346" s="43" t="s">
        <v>146</v>
      </c>
      <c r="B346" s="28" t="s">
        <v>147</v>
      </c>
      <c r="C346" s="29" t="s">
        <v>35</v>
      </c>
      <c r="D346" s="30" t="s">
        <v>28</v>
      </c>
      <c r="E346" s="32" t="n">
        <v>238</v>
      </c>
      <c r="F346" s="32" t="n">
        <v>238</v>
      </c>
      <c r="G346" s="32" t="n">
        <v>238</v>
      </c>
      <c r="H346" s="32" t="n">
        <v>0</v>
      </c>
      <c r="I346" s="32" t="n">
        <v>0</v>
      </c>
      <c r="J346" s="32" t="n">
        <v>0</v>
      </c>
      <c r="K346" s="32" t="n">
        <v>714</v>
      </c>
    </row>
    <row r="347" s="3" customFormat="true" ht="17.25" hidden="false" customHeight="true" outlineLevel="0" collapsed="false">
      <c r="A347" s="43"/>
      <c r="B347" s="28"/>
      <c r="C347" s="29"/>
      <c r="D347" s="30" t="s">
        <v>29</v>
      </c>
      <c r="E347" s="31" t="n">
        <v>0</v>
      </c>
      <c r="F347" s="31" t="n">
        <v>0</v>
      </c>
      <c r="G347" s="31" t="n">
        <v>0</v>
      </c>
      <c r="H347" s="31" t="n">
        <v>0</v>
      </c>
      <c r="I347" s="31" t="n">
        <v>0</v>
      </c>
      <c r="J347" s="32" t="n">
        <v>0</v>
      </c>
      <c r="K347" s="32" t="n">
        <v>0</v>
      </c>
    </row>
    <row r="348" s="3" customFormat="true" ht="17.25" hidden="false" customHeight="true" outlineLevel="0" collapsed="false">
      <c r="A348" s="43"/>
      <c r="B348" s="28"/>
      <c r="C348" s="29"/>
      <c r="D348" s="30" t="s">
        <v>30</v>
      </c>
      <c r="E348" s="31" t="n">
        <v>0</v>
      </c>
      <c r="F348" s="31" t="n">
        <v>0</v>
      </c>
      <c r="G348" s="31" t="n">
        <v>0</v>
      </c>
      <c r="H348" s="31" t="n">
        <v>0</v>
      </c>
      <c r="I348" s="31" t="n">
        <v>0</v>
      </c>
      <c r="J348" s="32" t="n">
        <v>0</v>
      </c>
      <c r="K348" s="32" t="n">
        <v>0</v>
      </c>
    </row>
    <row r="349" s="3" customFormat="true" ht="17.25" hidden="false" customHeight="true" outlineLevel="0" collapsed="false">
      <c r="A349" s="43"/>
      <c r="B349" s="28"/>
      <c r="C349" s="29"/>
      <c r="D349" s="30" t="s">
        <v>31</v>
      </c>
      <c r="E349" s="31" t="n">
        <v>238</v>
      </c>
      <c r="F349" s="31" t="n">
        <v>238</v>
      </c>
      <c r="G349" s="31" t="n">
        <v>238</v>
      </c>
      <c r="H349" s="31" t="n">
        <v>0</v>
      </c>
      <c r="I349" s="31" t="n">
        <v>0</v>
      </c>
      <c r="J349" s="32" t="n">
        <v>0</v>
      </c>
      <c r="K349" s="32" t="n">
        <v>714</v>
      </c>
    </row>
    <row r="350" s="3" customFormat="true" ht="17.25" hidden="false" customHeight="true" outlineLevel="0" collapsed="false">
      <c r="A350" s="43"/>
      <c r="B350" s="28"/>
      <c r="C350" s="29"/>
      <c r="D350" s="30" t="s">
        <v>32</v>
      </c>
      <c r="E350" s="31" t="n">
        <v>0</v>
      </c>
      <c r="F350" s="31" t="n">
        <v>0</v>
      </c>
      <c r="G350" s="31" t="n">
        <v>0</v>
      </c>
      <c r="H350" s="31" t="n">
        <v>0</v>
      </c>
      <c r="I350" s="31" t="n">
        <v>0</v>
      </c>
      <c r="J350" s="32" t="n">
        <v>0</v>
      </c>
      <c r="K350" s="32" t="n">
        <v>0</v>
      </c>
    </row>
    <row r="351" s="3" customFormat="true" ht="12.75" hidden="false" customHeight="true" outlineLevel="0" collapsed="false">
      <c r="A351" s="36" t="s">
        <v>17</v>
      </c>
      <c r="B351" s="30" t="s">
        <v>148</v>
      </c>
      <c r="C351" s="30"/>
      <c r="D351" s="30"/>
      <c r="E351" s="30"/>
      <c r="F351" s="30"/>
      <c r="G351" s="30"/>
      <c r="H351" s="30"/>
      <c r="I351" s="30"/>
      <c r="J351" s="30"/>
      <c r="K351" s="29"/>
    </row>
    <row r="352" s="3" customFormat="true" ht="24.75" hidden="false" customHeight="true" outlineLevel="0" collapsed="false">
      <c r="A352" s="43" t="s">
        <v>149</v>
      </c>
      <c r="B352" s="28" t="s">
        <v>150</v>
      </c>
      <c r="C352" s="29" t="s">
        <v>27</v>
      </c>
      <c r="D352" s="30" t="s">
        <v>28</v>
      </c>
      <c r="E352" s="32" t="n">
        <v>368204.78</v>
      </c>
      <c r="F352" s="32" t="n">
        <v>365275.05</v>
      </c>
      <c r="G352" s="32" t="n">
        <v>365275.05</v>
      </c>
      <c r="H352" s="32" t="n">
        <v>324164.89</v>
      </c>
      <c r="I352" s="32" t="n">
        <v>331991.75</v>
      </c>
      <c r="J352" s="32" t="n">
        <v>340573.9</v>
      </c>
      <c r="K352" s="32" t="n">
        <v>2095485.42</v>
      </c>
      <c r="L352" s="39"/>
    </row>
    <row r="353" s="3" customFormat="true" ht="12.75" hidden="false" customHeight="true" outlineLevel="0" collapsed="false">
      <c r="A353" s="43"/>
      <c r="B353" s="28"/>
      <c r="C353" s="29"/>
      <c r="D353" s="30" t="s">
        <v>29</v>
      </c>
      <c r="E353" s="32" t="n">
        <v>0</v>
      </c>
      <c r="F353" s="32" t="n">
        <v>0</v>
      </c>
      <c r="G353" s="32" t="n">
        <v>0</v>
      </c>
      <c r="H353" s="32" t="n">
        <v>0</v>
      </c>
      <c r="I353" s="32" t="n">
        <v>0</v>
      </c>
      <c r="J353" s="32" t="n">
        <v>0</v>
      </c>
      <c r="K353" s="32" t="n">
        <v>0</v>
      </c>
    </row>
    <row r="354" s="3" customFormat="true" ht="12.75" hidden="false" customHeight="true" outlineLevel="0" collapsed="false">
      <c r="A354" s="43"/>
      <c r="B354" s="28"/>
      <c r="C354" s="29"/>
      <c r="D354" s="30" t="s">
        <v>30</v>
      </c>
      <c r="E354" s="32" t="n">
        <v>1093.5</v>
      </c>
      <c r="F354" s="32" t="n">
        <v>1093.5</v>
      </c>
      <c r="G354" s="32" t="n">
        <v>1093.5</v>
      </c>
      <c r="H354" s="32" t="n">
        <v>2888.94</v>
      </c>
      <c r="I354" s="32" t="n">
        <v>2888.94</v>
      </c>
      <c r="J354" s="32" t="n">
        <v>2888.94</v>
      </c>
      <c r="K354" s="32" t="n">
        <v>11947.32</v>
      </c>
    </row>
    <row r="355" s="3" customFormat="true" ht="27" hidden="false" customHeight="true" outlineLevel="0" collapsed="false">
      <c r="A355" s="43"/>
      <c r="B355" s="28"/>
      <c r="C355" s="29"/>
      <c r="D355" s="30" t="s">
        <v>31</v>
      </c>
      <c r="E355" s="32" t="n">
        <v>367111.28</v>
      </c>
      <c r="F355" s="32" t="n">
        <v>364181.55</v>
      </c>
      <c r="G355" s="32" t="n">
        <v>364181.55</v>
      </c>
      <c r="H355" s="32" t="n">
        <v>321275.95</v>
      </c>
      <c r="I355" s="32" t="n">
        <v>329102.81</v>
      </c>
      <c r="J355" s="32" t="n">
        <v>337684.96</v>
      </c>
      <c r="K355" s="32" t="n">
        <v>2083538.1</v>
      </c>
    </row>
    <row r="356" s="3" customFormat="true" ht="12.75" hidden="false" customHeight="true" outlineLevel="0" collapsed="false">
      <c r="A356" s="43"/>
      <c r="B356" s="28"/>
      <c r="C356" s="29"/>
      <c r="D356" s="30" t="s">
        <v>32</v>
      </c>
      <c r="E356" s="32" t="n">
        <v>0</v>
      </c>
      <c r="F356" s="32" t="n">
        <v>0</v>
      </c>
      <c r="G356" s="32" t="n">
        <v>0</v>
      </c>
      <c r="H356" s="32" t="n">
        <v>0</v>
      </c>
      <c r="I356" s="32" t="n">
        <v>0</v>
      </c>
      <c r="J356" s="32" t="n">
        <v>0</v>
      </c>
      <c r="K356" s="32" t="n">
        <v>0</v>
      </c>
    </row>
    <row r="357" s="3" customFormat="true" ht="27" hidden="false" customHeight="true" outlineLevel="0" collapsed="false">
      <c r="A357" s="43"/>
      <c r="B357" s="28"/>
      <c r="C357" s="29" t="s">
        <v>35</v>
      </c>
      <c r="D357" s="30" t="s">
        <v>28</v>
      </c>
      <c r="E357" s="32" t="n">
        <v>368204.78</v>
      </c>
      <c r="F357" s="32" t="n">
        <v>365275.05</v>
      </c>
      <c r="G357" s="32" t="n">
        <v>365275.05</v>
      </c>
      <c r="H357" s="32" t="n">
        <v>324164.89</v>
      </c>
      <c r="I357" s="32" t="n">
        <v>331991.75</v>
      </c>
      <c r="J357" s="32" t="n">
        <v>340573.9</v>
      </c>
      <c r="K357" s="32" t="n">
        <v>2095485.42</v>
      </c>
    </row>
    <row r="358" s="3" customFormat="true" ht="12.75" hidden="false" customHeight="true" outlineLevel="0" collapsed="false">
      <c r="A358" s="43"/>
      <c r="B358" s="28"/>
      <c r="C358" s="29"/>
      <c r="D358" s="30" t="s">
        <v>29</v>
      </c>
      <c r="E358" s="32" t="n">
        <v>0</v>
      </c>
      <c r="F358" s="32" t="n">
        <v>0</v>
      </c>
      <c r="G358" s="32" t="n">
        <v>0</v>
      </c>
      <c r="H358" s="32" t="n">
        <v>0</v>
      </c>
      <c r="I358" s="32" t="n">
        <v>0</v>
      </c>
      <c r="J358" s="32" t="n">
        <v>0</v>
      </c>
      <c r="K358" s="32" t="n">
        <v>0</v>
      </c>
    </row>
    <row r="359" s="3" customFormat="true" ht="12.75" hidden="false" customHeight="true" outlineLevel="0" collapsed="false">
      <c r="A359" s="43"/>
      <c r="B359" s="28"/>
      <c r="C359" s="29"/>
      <c r="D359" s="30" t="s">
        <v>30</v>
      </c>
      <c r="E359" s="32" t="n">
        <v>1093.5</v>
      </c>
      <c r="F359" s="32" t="n">
        <v>1093.5</v>
      </c>
      <c r="G359" s="32" t="n">
        <v>1093.5</v>
      </c>
      <c r="H359" s="32" t="n">
        <v>2888.94</v>
      </c>
      <c r="I359" s="32" t="n">
        <v>2888.94</v>
      </c>
      <c r="J359" s="32" t="n">
        <v>2888.94</v>
      </c>
      <c r="K359" s="32" t="n">
        <v>11947.32</v>
      </c>
    </row>
    <row r="360" s="3" customFormat="true" ht="27" hidden="false" customHeight="true" outlineLevel="0" collapsed="false">
      <c r="A360" s="43"/>
      <c r="B360" s="28"/>
      <c r="C360" s="29"/>
      <c r="D360" s="30" t="s">
        <v>31</v>
      </c>
      <c r="E360" s="32" t="n">
        <v>367111.28</v>
      </c>
      <c r="F360" s="32" t="n">
        <v>364181.55</v>
      </c>
      <c r="G360" s="32" t="n">
        <v>364181.55</v>
      </c>
      <c r="H360" s="32" t="n">
        <v>321275.95</v>
      </c>
      <c r="I360" s="32" t="n">
        <v>329102.81</v>
      </c>
      <c r="J360" s="32" t="n">
        <v>337684.96</v>
      </c>
      <c r="K360" s="32" t="n">
        <v>2083538.1</v>
      </c>
    </row>
    <row r="361" s="3" customFormat="true" ht="12.75" hidden="false" customHeight="true" outlineLevel="0" collapsed="false">
      <c r="A361" s="43"/>
      <c r="B361" s="28"/>
      <c r="C361" s="29"/>
      <c r="D361" s="30" t="s">
        <v>32</v>
      </c>
      <c r="E361" s="32" t="n">
        <v>0</v>
      </c>
      <c r="F361" s="32" t="n">
        <v>0</v>
      </c>
      <c r="G361" s="32" t="n">
        <v>0</v>
      </c>
      <c r="H361" s="32" t="n">
        <v>0</v>
      </c>
      <c r="I361" s="32" t="n">
        <v>0</v>
      </c>
      <c r="J361" s="32" t="n">
        <v>0</v>
      </c>
      <c r="K361" s="32" t="n">
        <v>0</v>
      </c>
    </row>
    <row r="362" s="3" customFormat="true" ht="18" hidden="false" customHeight="true" outlineLevel="0" collapsed="false">
      <c r="A362" s="43" t="s">
        <v>151</v>
      </c>
      <c r="B362" s="28" t="s">
        <v>44</v>
      </c>
      <c r="C362" s="29" t="s">
        <v>35</v>
      </c>
      <c r="D362" s="30" t="s">
        <v>28</v>
      </c>
      <c r="E362" s="32" t="n">
        <v>245177.04</v>
      </c>
      <c r="F362" s="32" t="n">
        <v>261285.84</v>
      </c>
      <c r="G362" s="32" t="n">
        <v>261285.84</v>
      </c>
      <c r="H362" s="32" t="n">
        <v>243088.08</v>
      </c>
      <c r="I362" s="32" t="n">
        <v>250866.9</v>
      </c>
      <c r="J362" s="32" t="n">
        <v>259396.37</v>
      </c>
      <c r="K362" s="32" t="n">
        <v>1521100.08</v>
      </c>
    </row>
    <row r="363" s="3" customFormat="true" ht="18" hidden="false" customHeight="true" outlineLevel="0" collapsed="false">
      <c r="A363" s="43"/>
      <c r="B363" s="28"/>
      <c r="C363" s="29"/>
      <c r="D363" s="30" t="s">
        <v>29</v>
      </c>
      <c r="E363" s="31" t="n">
        <v>0</v>
      </c>
      <c r="F363" s="31" t="n">
        <v>0</v>
      </c>
      <c r="G363" s="31" t="n">
        <v>0</v>
      </c>
      <c r="H363" s="31" t="n">
        <v>0</v>
      </c>
      <c r="I363" s="31" t="n">
        <v>0</v>
      </c>
      <c r="J363" s="32" t="n">
        <v>0</v>
      </c>
      <c r="K363" s="32" t="n">
        <v>0</v>
      </c>
    </row>
    <row r="364" s="3" customFormat="true" ht="18" hidden="false" customHeight="true" outlineLevel="0" collapsed="false">
      <c r="A364" s="43"/>
      <c r="B364" s="28"/>
      <c r="C364" s="29"/>
      <c r="D364" s="30" t="s">
        <v>30</v>
      </c>
      <c r="E364" s="31" t="n">
        <v>0</v>
      </c>
      <c r="F364" s="31" t="n">
        <v>0</v>
      </c>
      <c r="G364" s="31" t="n">
        <v>0</v>
      </c>
      <c r="H364" s="31" t="n">
        <v>0</v>
      </c>
      <c r="I364" s="31" t="n">
        <v>0</v>
      </c>
      <c r="J364" s="32" t="n">
        <v>0</v>
      </c>
      <c r="K364" s="32" t="n">
        <v>0</v>
      </c>
    </row>
    <row r="365" s="3" customFormat="true" ht="18" hidden="false" customHeight="true" outlineLevel="0" collapsed="false">
      <c r="A365" s="43"/>
      <c r="B365" s="28"/>
      <c r="C365" s="29"/>
      <c r="D365" s="30" t="s">
        <v>31</v>
      </c>
      <c r="E365" s="48" t="n">
        <v>245177.04</v>
      </c>
      <c r="F365" s="48" t="n">
        <v>261285.84</v>
      </c>
      <c r="G365" s="48" t="n">
        <v>261285.84</v>
      </c>
      <c r="H365" s="31" t="n">
        <v>243088.08</v>
      </c>
      <c r="I365" s="31" t="n">
        <v>250866.9</v>
      </c>
      <c r="J365" s="32" t="n">
        <v>259396.37</v>
      </c>
      <c r="K365" s="32" t="n">
        <v>1521100.08</v>
      </c>
    </row>
    <row r="366" s="3" customFormat="true" ht="18" hidden="false" customHeight="true" outlineLevel="0" collapsed="false">
      <c r="A366" s="43"/>
      <c r="B366" s="28"/>
      <c r="C366" s="29"/>
      <c r="D366" s="30" t="s">
        <v>32</v>
      </c>
      <c r="E366" s="31" t="n">
        <v>0</v>
      </c>
      <c r="F366" s="31" t="n">
        <v>0</v>
      </c>
      <c r="G366" s="31" t="n">
        <v>0</v>
      </c>
      <c r="H366" s="31" t="n">
        <v>0</v>
      </c>
      <c r="I366" s="31" t="n">
        <v>0</v>
      </c>
      <c r="J366" s="32" t="n">
        <v>0</v>
      </c>
      <c r="K366" s="32" t="n">
        <v>0</v>
      </c>
    </row>
    <row r="367" s="3" customFormat="true" ht="18" hidden="false" customHeight="true" outlineLevel="0" collapsed="false">
      <c r="A367" s="43" t="s">
        <v>152</v>
      </c>
      <c r="B367" s="28" t="s">
        <v>86</v>
      </c>
      <c r="C367" s="29" t="s">
        <v>35</v>
      </c>
      <c r="D367" s="30" t="s">
        <v>28</v>
      </c>
      <c r="E367" s="32" t="n">
        <v>3108.28</v>
      </c>
      <c r="F367" s="32" t="n">
        <v>3108.28</v>
      </c>
      <c r="G367" s="32" t="n">
        <v>3108.28</v>
      </c>
      <c r="H367" s="32" t="n">
        <v>2526.28</v>
      </c>
      <c r="I367" s="32" t="n">
        <v>2526.28</v>
      </c>
      <c r="J367" s="32" t="n">
        <v>2526.28</v>
      </c>
      <c r="K367" s="32" t="n">
        <v>16903.69</v>
      </c>
    </row>
    <row r="368" s="3" customFormat="true" ht="18" hidden="false" customHeight="true" outlineLevel="0" collapsed="false">
      <c r="A368" s="43"/>
      <c r="B368" s="28"/>
      <c r="C368" s="29"/>
      <c r="D368" s="30" t="s">
        <v>29</v>
      </c>
      <c r="E368" s="31" t="n">
        <v>0</v>
      </c>
      <c r="F368" s="31" t="n">
        <v>0</v>
      </c>
      <c r="G368" s="31" t="n">
        <v>0</v>
      </c>
      <c r="H368" s="31" t="n">
        <v>0</v>
      </c>
      <c r="I368" s="31" t="n">
        <v>0</v>
      </c>
      <c r="J368" s="32" t="n">
        <v>0</v>
      </c>
      <c r="K368" s="32" t="n">
        <v>0</v>
      </c>
    </row>
    <row r="369" s="3" customFormat="true" ht="18" hidden="false" customHeight="true" outlineLevel="0" collapsed="false">
      <c r="A369" s="43"/>
      <c r="B369" s="28"/>
      <c r="C369" s="29"/>
      <c r="D369" s="30" t="s">
        <v>30</v>
      </c>
      <c r="E369" s="31" t="n">
        <v>0</v>
      </c>
      <c r="F369" s="31" t="n">
        <v>0</v>
      </c>
      <c r="G369" s="31" t="n">
        <v>0</v>
      </c>
      <c r="H369" s="31" t="n">
        <v>0</v>
      </c>
      <c r="I369" s="31" t="n">
        <v>0</v>
      </c>
      <c r="J369" s="32" t="n">
        <v>0</v>
      </c>
      <c r="K369" s="32" t="n">
        <v>0</v>
      </c>
    </row>
    <row r="370" s="3" customFormat="true" ht="18" hidden="false" customHeight="true" outlineLevel="0" collapsed="false">
      <c r="A370" s="43"/>
      <c r="B370" s="28"/>
      <c r="C370" s="29"/>
      <c r="D370" s="30" t="s">
        <v>31</v>
      </c>
      <c r="E370" s="48" t="n">
        <v>3108.28</v>
      </c>
      <c r="F370" s="48" t="n">
        <v>3108.28</v>
      </c>
      <c r="G370" s="31" t="n">
        <v>3108.28</v>
      </c>
      <c r="H370" s="31" t="n">
        <v>2526.28</v>
      </c>
      <c r="I370" s="31" t="n">
        <v>2526.28</v>
      </c>
      <c r="J370" s="31" t="n">
        <v>2526.28</v>
      </c>
      <c r="K370" s="32" t="n">
        <v>16903.69</v>
      </c>
    </row>
    <row r="371" s="3" customFormat="true" ht="18" hidden="false" customHeight="true" outlineLevel="0" collapsed="false">
      <c r="A371" s="43"/>
      <c r="B371" s="28"/>
      <c r="C371" s="29"/>
      <c r="D371" s="30" t="s">
        <v>32</v>
      </c>
      <c r="E371" s="31" t="n">
        <v>0</v>
      </c>
      <c r="F371" s="31" t="n">
        <v>0</v>
      </c>
      <c r="G371" s="31" t="n">
        <v>0</v>
      </c>
      <c r="H371" s="31" t="n">
        <v>0</v>
      </c>
      <c r="I371" s="31" t="n">
        <v>0</v>
      </c>
      <c r="J371" s="32" t="n">
        <v>0</v>
      </c>
      <c r="K371" s="32" t="n">
        <v>0</v>
      </c>
    </row>
    <row r="372" s="3" customFormat="true" ht="18" hidden="false" customHeight="true" outlineLevel="0" collapsed="false">
      <c r="A372" s="43" t="s">
        <v>153</v>
      </c>
      <c r="B372" s="28" t="s">
        <v>154</v>
      </c>
      <c r="C372" s="29" t="s">
        <v>35</v>
      </c>
      <c r="D372" s="30" t="s">
        <v>28</v>
      </c>
      <c r="E372" s="32" t="n">
        <v>54169.69</v>
      </c>
      <c r="F372" s="32" t="n">
        <v>35131.16</v>
      </c>
      <c r="G372" s="32" t="n">
        <v>35131.16</v>
      </c>
      <c r="H372" s="32" t="n">
        <v>12813</v>
      </c>
      <c r="I372" s="32" t="n">
        <v>12813</v>
      </c>
      <c r="J372" s="32" t="n">
        <v>12813</v>
      </c>
      <c r="K372" s="32" t="n">
        <v>162871.01</v>
      </c>
    </row>
    <row r="373" s="3" customFormat="true" ht="18" hidden="false" customHeight="true" outlineLevel="0" collapsed="false">
      <c r="A373" s="43"/>
      <c r="B373" s="28"/>
      <c r="C373" s="29"/>
      <c r="D373" s="30" t="s">
        <v>29</v>
      </c>
      <c r="E373" s="31" t="n">
        <v>0</v>
      </c>
      <c r="F373" s="31" t="n">
        <v>0</v>
      </c>
      <c r="G373" s="31" t="n">
        <v>0</v>
      </c>
      <c r="H373" s="31" t="n">
        <v>0</v>
      </c>
      <c r="I373" s="31" t="n">
        <v>0</v>
      </c>
      <c r="J373" s="32" t="n">
        <v>0</v>
      </c>
      <c r="K373" s="32" t="n">
        <v>0</v>
      </c>
    </row>
    <row r="374" s="3" customFormat="true" ht="18" hidden="false" customHeight="true" outlineLevel="0" collapsed="false">
      <c r="A374" s="43"/>
      <c r="B374" s="28"/>
      <c r="C374" s="29"/>
      <c r="D374" s="30" t="s">
        <v>30</v>
      </c>
      <c r="E374" s="31" t="n">
        <v>0</v>
      </c>
      <c r="F374" s="31" t="n">
        <v>0</v>
      </c>
      <c r="G374" s="31" t="n">
        <v>0</v>
      </c>
      <c r="H374" s="31" t="n">
        <v>0</v>
      </c>
      <c r="I374" s="31" t="n">
        <v>0</v>
      </c>
      <c r="J374" s="32" t="n">
        <v>0</v>
      </c>
      <c r="K374" s="32" t="n">
        <v>0</v>
      </c>
    </row>
    <row r="375" s="3" customFormat="true" ht="18" hidden="false" customHeight="true" outlineLevel="0" collapsed="false">
      <c r="A375" s="43"/>
      <c r="B375" s="28"/>
      <c r="C375" s="29"/>
      <c r="D375" s="30" t="s">
        <v>31</v>
      </c>
      <c r="E375" s="48" t="n">
        <v>54169.69</v>
      </c>
      <c r="F375" s="48" t="n">
        <v>35131.16</v>
      </c>
      <c r="G375" s="31" t="n">
        <v>35131.16</v>
      </c>
      <c r="H375" s="31" t="n">
        <v>12813</v>
      </c>
      <c r="I375" s="31" t="n">
        <v>12813</v>
      </c>
      <c r="J375" s="31" t="n">
        <v>12813</v>
      </c>
      <c r="K375" s="32" t="n">
        <v>162871.01</v>
      </c>
    </row>
    <row r="376" s="3" customFormat="true" ht="18" hidden="false" customHeight="true" outlineLevel="0" collapsed="false">
      <c r="A376" s="43"/>
      <c r="B376" s="28"/>
      <c r="C376" s="29"/>
      <c r="D376" s="30" t="s">
        <v>32</v>
      </c>
      <c r="E376" s="31" t="n">
        <v>0</v>
      </c>
      <c r="F376" s="31" t="n">
        <v>0</v>
      </c>
      <c r="G376" s="31" t="n">
        <v>0</v>
      </c>
      <c r="H376" s="31" t="n">
        <v>0</v>
      </c>
      <c r="I376" s="31" t="n">
        <v>0</v>
      </c>
      <c r="J376" s="32" t="n">
        <v>0</v>
      </c>
      <c r="K376" s="32" t="n">
        <v>0</v>
      </c>
    </row>
    <row r="377" s="3" customFormat="true" ht="18" hidden="false" customHeight="true" outlineLevel="0" collapsed="false">
      <c r="A377" s="43" t="s">
        <v>155</v>
      </c>
      <c r="B377" s="28" t="s">
        <v>156</v>
      </c>
      <c r="C377" s="29" t="s">
        <v>35</v>
      </c>
      <c r="D377" s="30" t="s">
        <v>28</v>
      </c>
      <c r="E377" s="32" t="n">
        <v>3679.58</v>
      </c>
      <c r="F377" s="32" t="n">
        <v>3679.58</v>
      </c>
      <c r="G377" s="32" t="n">
        <v>3679.58</v>
      </c>
      <c r="H377" s="32" t="n">
        <v>3679.58</v>
      </c>
      <c r="I377" s="32" t="n">
        <v>3679.58</v>
      </c>
      <c r="J377" s="32" t="n">
        <v>3679.58</v>
      </c>
      <c r="K377" s="32" t="n">
        <v>22077.48</v>
      </c>
    </row>
    <row r="378" s="3" customFormat="true" ht="18" hidden="false" customHeight="true" outlineLevel="0" collapsed="false">
      <c r="A378" s="43"/>
      <c r="B378" s="28"/>
      <c r="C378" s="29"/>
      <c r="D378" s="30" t="s">
        <v>29</v>
      </c>
      <c r="E378" s="31" t="n">
        <v>0</v>
      </c>
      <c r="F378" s="31" t="n">
        <v>0</v>
      </c>
      <c r="G378" s="31" t="n">
        <v>0</v>
      </c>
      <c r="H378" s="31" t="n">
        <v>0</v>
      </c>
      <c r="I378" s="31" t="n">
        <v>0</v>
      </c>
      <c r="J378" s="32" t="n">
        <v>0</v>
      </c>
      <c r="K378" s="32" t="n">
        <v>0</v>
      </c>
    </row>
    <row r="379" s="3" customFormat="true" ht="18" hidden="false" customHeight="true" outlineLevel="0" collapsed="false">
      <c r="A379" s="43"/>
      <c r="B379" s="28"/>
      <c r="C379" s="29"/>
      <c r="D379" s="30" t="s">
        <v>30</v>
      </c>
      <c r="E379" s="48" t="n">
        <v>1093.5</v>
      </c>
      <c r="F379" s="48" t="n">
        <v>1093.5</v>
      </c>
      <c r="G379" s="48" t="n">
        <v>1093.5</v>
      </c>
      <c r="H379" s="48" t="n">
        <v>2888.94</v>
      </c>
      <c r="I379" s="48" t="n">
        <v>2888.94</v>
      </c>
      <c r="J379" s="48" t="n">
        <v>2888.94</v>
      </c>
      <c r="K379" s="32" t="n">
        <v>11947.32</v>
      </c>
    </row>
    <row r="380" s="3" customFormat="true" ht="18" hidden="false" customHeight="true" outlineLevel="0" collapsed="false">
      <c r="A380" s="43"/>
      <c r="B380" s="28"/>
      <c r="C380" s="29"/>
      <c r="D380" s="30" t="s">
        <v>31</v>
      </c>
      <c r="E380" s="48" t="n">
        <v>2586.08</v>
      </c>
      <c r="F380" s="48" t="n">
        <v>2586.08</v>
      </c>
      <c r="G380" s="48" t="n">
        <v>2586.08</v>
      </c>
      <c r="H380" s="48" t="n">
        <v>790.64</v>
      </c>
      <c r="I380" s="48" t="n">
        <v>790.64</v>
      </c>
      <c r="J380" s="48" t="n">
        <v>790.64</v>
      </c>
      <c r="K380" s="32" t="n">
        <v>10130.16</v>
      </c>
    </row>
    <row r="381" s="3" customFormat="true" ht="18" hidden="false" customHeight="true" outlineLevel="0" collapsed="false">
      <c r="A381" s="43"/>
      <c r="B381" s="28"/>
      <c r="C381" s="29"/>
      <c r="D381" s="30" t="s">
        <v>32</v>
      </c>
      <c r="E381" s="31" t="n">
        <v>0</v>
      </c>
      <c r="F381" s="31" t="n">
        <v>0</v>
      </c>
      <c r="G381" s="31" t="n">
        <v>0</v>
      </c>
      <c r="H381" s="31" t="n">
        <v>0</v>
      </c>
      <c r="I381" s="31" t="n">
        <v>0</v>
      </c>
      <c r="J381" s="32" t="n">
        <v>0</v>
      </c>
      <c r="K381" s="32" t="n">
        <v>0</v>
      </c>
    </row>
    <row r="382" s="3" customFormat="true" ht="22.5" hidden="true" customHeight="true" outlineLevel="0" collapsed="false">
      <c r="A382" s="43" t="s">
        <v>157</v>
      </c>
      <c r="B382" s="28" t="s">
        <v>158</v>
      </c>
      <c r="C382" s="29" t="s">
        <v>35</v>
      </c>
      <c r="D382" s="30" t="s">
        <v>28</v>
      </c>
      <c r="E382" s="32" t="n">
        <v>60556.82</v>
      </c>
      <c r="F382" s="32" t="n">
        <v>60556.82</v>
      </c>
      <c r="G382" s="32" t="n">
        <v>60556.82</v>
      </c>
      <c r="H382" s="32" t="n">
        <v>60556.82</v>
      </c>
      <c r="I382" s="32" t="n">
        <v>60556.82</v>
      </c>
      <c r="J382" s="32" t="n">
        <v>60556.82</v>
      </c>
      <c r="K382" s="32" t="n">
        <v>363340.92</v>
      </c>
    </row>
    <row r="383" s="3" customFormat="true" ht="22.5" hidden="true" customHeight="true" outlineLevel="0" collapsed="false">
      <c r="A383" s="43"/>
      <c r="B383" s="28"/>
      <c r="C383" s="29"/>
      <c r="D383" s="30" t="s">
        <v>29</v>
      </c>
      <c r="E383" s="31" t="n">
        <v>0</v>
      </c>
      <c r="F383" s="31" t="n">
        <v>0</v>
      </c>
      <c r="G383" s="31" t="n">
        <v>0</v>
      </c>
      <c r="H383" s="31" t="n">
        <v>0</v>
      </c>
      <c r="I383" s="31" t="n">
        <v>0</v>
      </c>
      <c r="J383" s="31" t="n">
        <v>0</v>
      </c>
      <c r="K383" s="32" t="n">
        <v>0</v>
      </c>
    </row>
    <row r="384" s="3" customFormat="true" ht="22.5" hidden="true" customHeight="true" outlineLevel="0" collapsed="false">
      <c r="A384" s="43"/>
      <c r="B384" s="28"/>
      <c r="C384" s="29"/>
      <c r="D384" s="30" t="s">
        <v>30</v>
      </c>
      <c r="E384" s="31" t="n">
        <v>0</v>
      </c>
      <c r="F384" s="31" t="n">
        <v>0</v>
      </c>
      <c r="G384" s="31" t="n">
        <v>0</v>
      </c>
      <c r="H384" s="31" t="n">
        <v>0</v>
      </c>
      <c r="I384" s="31" t="n">
        <v>0</v>
      </c>
      <c r="J384" s="31" t="n">
        <v>0</v>
      </c>
      <c r="K384" s="32" t="n">
        <v>0</v>
      </c>
    </row>
    <row r="385" s="3" customFormat="true" ht="22.5" hidden="true" customHeight="true" outlineLevel="0" collapsed="false">
      <c r="A385" s="43"/>
      <c r="B385" s="28"/>
      <c r="C385" s="29"/>
      <c r="D385" s="30" t="s">
        <v>31</v>
      </c>
      <c r="E385" s="31" t="n">
        <v>60556.82</v>
      </c>
      <c r="F385" s="31" t="n">
        <v>60556.82</v>
      </c>
      <c r="G385" s="31" t="n">
        <v>60556.82</v>
      </c>
      <c r="H385" s="31" t="n">
        <v>60556.82</v>
      </c>
      <c r="I385" s="31" t="n">
        <v>60556.82</v>
      </c>
      <c r="J385" s="31" t="n">
        <v>60556.82</v>
      </c>
      <c r="K385" s="32" t="n">
        <v>363340.92</v>
      </c>
    </row>
    <row r="386" s="3" customFormat="true" ht="22.5" hidden="true" customHeight="true" outlineLevel="0" collapsed="false">
      <c r="A386" s="43"/>
      <c r="B386" s="28"/>
      <c r="C386" s="29"/>
      <c r="D386" s="30" t="s">
        <v>32</v>
      </c>
      <c r="E386" s="31" t="n">
        <v>0</v>
      </c>
      <c r="F386" s="31" t="n">
        <v>0</v>
      </c>
      <c r="G386" s="31" t="n">
        <v>0</v>
      </c>
      <c r="H386" s="31" t="n">
        <v>0</v>
      </c>
      <c r="I386" s="31" t="n">
        <v>0</v>
      </c>
      <c r="J386" s="31" t="n">
        <v>0</v>
      </c>
      <c r="K386" s="32" t="n">
        <v>0</v>
      </c>
    </row>
    <row r="387" s="3" customFormat="true" ht="14.25" hidden="false" customHeight="true" outlineLevel="0" collapsed="false">
      <c r="A387" s="43" t="s">
        <v>157</v>
      </c>
      <c r="B387" s="28" t="s">
        <v>159</v>
      </c>
      <c r="C387" s="29" t="s">
        <v>35</v>
      </c>
      <c r="D387" s="30" t="s">
        <v>28</v>
      </c>
      <c r="E387" s="32" t="n">
        <v>60556.82</v>
      </c>
      <c r="F387" s="32" t="n">
        <v>60556.82</v>
      </c>
      <c r="G387" s="32" t="n">
        <v>60556.82</v>
      </c>
      <c r="H387" s="32" t="n">
        <v>60556.82</v>
      </c>
      <c r="I387" s="32" t="n">
        <v>60556.82</v>
      </c>
      <c r="J387" s="32" t="n">
        <v>60556.82</v>
      </c>
      <c r="K387" s="32" t="n">
        <v>363340.92</v>
      </c>
    </row>
    <row r="388" s="3" customFormat="true" ht="14.25" hidden="false" customHeight="true" outlineLevel="0" collapsed="false">
      <c r="A388" s="43"/>
      <c r="B388" s="28"/>
      <c r="C388" s="29"/>
      <c r="D388" s="30" t="s">
        <v>29</v>
      </c>
      <c r="E388" s="31" t="n">
        <v>0</v>
      </c>
      <c r="F388" s="31" t="n">
        <v>0</v>
      </c>
      <c r="G388" s="31" t="n">
        <v>0</v>
      </c>
      <c r="H388" s="31" t="n">
        <v>0</v>
      </c>
      <c r="I388" s="31" t="n">
        <v>0</v>
      </c>
      <c r="J388" s="32" t="n">
        <v>0</v>
      </c>
      <c r="K388" s="32" t="n">
        <v>0</v>
      </c>
    </row>
    <row r="389" s="3" customFormat="true" ht="14.25" hidden="false" customHeight="true" outlineLevel="0" collapsed="false">
      <c r="A389" s="43"/>
      <c r="B389" s="28"/>
      <c r="C389" s="29"/>
      <c r="D389" s="30" t="s">
        <v>30</v>
      </c>
      <c r="E389" s="31" t="n">
        <v>0</v>
      </c>
      <c r="F389" s="31" t="n">
        <v>0</v>
      </c>
      <c r="G389" s="31" t="n">
        <v>0</v>
      </c>
      <c r="H389" s="31" t="n">
        <v>0</v>
      </c>
      <c r="I389" s="31" t="n">
        <v>0</v>
      </c>
      <c r="J389" s="32" t="n">
        <v>0</v>
      </c>
      <c r="K389" s="32" t="n">
        <v>0</v>
      </c>
    </row>
    <row r="390" s="3" customFormat="true" ht="14.25" hidden="false" customHeight="true" outlineLevel="0" collapsed="false">
      <c r="A390" s="43"/>
      <c r="B390" s="28"/>
      <c r="C390" s="29"/>
      <c r="D390" s="30" t="s">
        <v>31</v>
      </c>
      <c r="E390" s="48" t="n">
        <v>60556.82</v>
      </c>
      <c r="F390" s="48" t="n">
        <v>60556.82</v>
      </c>
      <c r="G390" s="48" t="n">
        <v>60556.82</v>
      </c>
      <c r="H390" s="48" t="n">
        <v>60556.82</v>
      </c>
      <c r="I390" s="48" t="n">
        <v>60556.82</v>
      </c>
      <c r="J390" s="48" t="n">
        <v>60556.82</v>
      </c>
      <c r="K390" s="32" t="n">
        <v>363340.92</v>
      </c>
    </row>
    <row r="391" s="3" customFormat="true" ht="14.25" hidden="false" customHeight="true" outlineLevel="0" collapsed="false">
      <c r="A391" s="43"/>
      <c r="B391" s="28"/>
      <c r="C391" s="29"/>
      <c r="D391" s="30" t="s">
        <v>32</v>
      </c>
      <c r="E391" s="31" t="n">
        <v>0</v>
      </c>
      <c r="F391" s="31" t="n">
        <v>0</v>
      </c>
      <c r="G391" s="31" t="n">
        <v>0</v>
      </c>
      <c r="H391" s="31" t="n">
        <v>0</v>
      </c>
      <c r="I391" s="31" t="n">
        <v>0</v>
      </c>
      <c r="J391" s="32" t="n">
        <v>0</v>
      </c>
      <c r="K391" s="32" t="n">
        <v>0</v>
      </c>
    </row>
    <row r="392" s="3" customFormat="true" ht="33" hidden="false" customHeight="true" outlineLevel="0" collapsed="false">
      <c r="A392" s="43" t="s">
        <v>160</v>
      </c>
      <c r="B392" s="28" t="s">
        <v>161</v>
      </c>
      <c r="C392" s="29" t="s">
        <v>35</v>
      </c>
      <c r="D392" s="30" t="s">
        <v>28</v>
      </c>
      <c r="E392" s="32" t="n">
        <v>1513.37</v>
      </c>
      <c r="F392" s="32" t="n">
        <v>1513.37</v>
      </c>
      <c r="G392" s="32" t="n">
        <v>1513.37</v>
      </c>
      <c r="H392" s="32" t="n">
        <v>1501.13</v>
      </c>
      <c r="I392" s="32" t="n">
        <v>1549.16</v>
      </c>
      <c r="J392" s="32" t="n">
        <v>1601.84</v>
      </c>
      <c r="K392" s="32" t="n">
        <v>9192.24</v>
      </c>
    </row>
    <row r="393" s="3" customFormat="true" ht="33" hidden="false" customHeight="true" outlineLevel="0" collapsed="false">
      <c r="A393" s="43"/>
      <c r="B393" s="28"/>
      <c r="C393" s="29"/>
      <c r="D393" s="30" t="s">
        <v>29</v>
      </c>
      <c r="E393" s="31" t="n">
        <v>0</v>
      </c>
      <c r="F393" s="31" t="n">
        <v>0</v>
      </c>
      <c r="G393" s="31" t="n">
        <v>0</v>
      </c>
      <c r="H393" s="31" t="n">
        <v>0</v>
      </c>
      <c r="I393" s="31" t="n">
        <v>0</v>
      </c>
      <c r="J393" s="32" t="n">
        <v>0</v>
      </c>
      <c r="K393" s="32" t="n">
        <v>0</v>
      </c>
    </row>
    <row r="394" s="3" customFormat="true" ht="33" hidden="false" customHeight="true" outlineLevel="0" collapsed="false">
      <c r="A394" s="43"/>
      <c r="B394" s="28"/>
      <c r="C394" s="29"/>
      <c r="D394" s="30" t="s">
        <v>30</v>
      </c>
      <c r="E394" s="31" t="n">
        <v>0</v>
      </c>
      <c r="F394" s="31" t="n">
        <v>0</v>
      </c>
      <c r="G394" s="31" t="n">
        <v>0</v>
      </c>
      <c r="H394" s="31" t="n">
        <v>0</v>
      </c>
      <c r="I394" s="31" t="n">
        <v>0</v>
      </c>
      <c r="J394" s="32" t="n">
        <v>0</v>
      </c>
      <c r="K394" s="32" t="n">
        <v>0</v>
      </c>
    </row>
    <row r="395" s="3" customFormat="true" ht="33" hidden="false" customHeight="true" outlineLevel="0" collapsed="false">
      <c r="A395" s="43"/>
      <c r="B395" s="28"/>
      <c r="C395" s="29"/>
      <c r="D395" s="30" t="s">
        <v>31</v>
      </c>
      <c r="E395" s="48" t="n">
        <v>1513.37</v>
      </c>
      <c r="F395" s="48" t="n">
        <v>1513.37</v>
      </c>
      <c r="G395" s="48" t="n">
        <v>1513.37</v>
      </c>
      <c r="H395" s="31" t="n">
        <v>1501.13</v>
      </c>
      <c r="I395" s="31" t="n">
        <v>1549.16</v>
      </c>
      <c r="J395" s="32" t="n">
        <v>1601.84</v>
      </c>
      <c r="K395" s="32" t="n">
        <v>9192.24</v>
      </c>
    </row>
    <row r="396" s="3" customFormat="true" ht="33" hidden="false" customHeight="true" outlineLevel="0" collapsed="false">
      <c r="A396" s="43"/>
      <c r="B396" s="28"/>
      <c r="C396" s="29"/>
      <c r="D396" s="30" t="s">
        <v>32</v>
      </c>
      <c r="E396" s="31" t="n">
        <v>0</v>
      </c>
      <c r="F396" s="31" t="n">
        <v>0</v>
      </c>
      <c r="G396" s="31" t="n">
        <v>0</v>
      </c>
      <c r="H396" s="31" t="n">
        <v>0</v>
      </c>
      <c r="I396" s="31" t="n">
        <v>0</v>
      </c>
      <c r="J396" s="32" t="n">
        <v>0</v>
      </c>
      <c r="K396" s="32" t="n">
        <v>0</v>
      </c>
    </row>
    <row r="397" s="3" customFormat="true" ht="24" hidden="true" customHeight="true" outlineLevel="0" collapsed="false">
      <c r="A397" s="43" t="s">
        <v>162</v>
      </c>
      <c r="B397" s="28" t="s">
        <v>93</v>
      </c>
      <c r="C397" s="29" t="s">
        <v>35</v>
      </c>
      <c r="D397" s="30" t="s">
        <v>28</v>
      </c>
      <c r="E397" s="32" t="n">
        <v>307298.26</v>
      </c>
      <c r="F397" s="32" t="n">
        <v>306582</v>
      </c>
      <c r="G397" s="32" t="n">
        <v>306818.27</v>
      </c>
      <c r="H397" s="32" t="n">
        <v>306818.27</v>
      </c>
      <c r="I397" s="32" t="n">
        <v>306818.27</v>
      </c>
      <c r="J397" s="32" t="n">
        <v>306818.27</v>
      </c>
      <c r="K397" s="32" t="n">
        <v>1841153.34</v>
      </c>
    </row>
    <row r="398" s="3" customFormat="true" ht="24" hidden="true" customHeight="true" outlineLevel="0" collapsed="false">
      <c r="A398" s="43"/>
      <c r="B398" s="28"/>
      <c r="C398" s="29"/>
      <c r="D398" s="30" t="s">
        <v>29</v>
      </c>
      <c r="E398" s="31" t="n">
        <v>0</v>
      </c>
      <c r="F398" s="31" t="n">
        <v>0</v>
      </c>
      <c r="G398" s="31" t="n">
        <v>0</v>
      </c>
      <c r="H398" s="31" t="n">
        <v>0</v>
      </c>
      <c r="I398" s="31" t="n">
        <v>0</v>
      </c>
      <c r="J398" s="31" t="n">
        <v>0</v>
      </c>
      <c r="K398" s="32" t="n">
        <v>0</v>
      </c>
    </row>
    <row r="399" s="3" customFormat="true" ht="24" hidden="true" customHeight="true" outlineLevel="0" collapsed="false">
      <c r="A399" s="43"/>
      <c r="B399" s="28"/>
      <c r="C399" s="29"/>
      <c r="D399" s="30" t="s">
        <v>30</v>
      </c>
      <c r="E399" s="31" t="n">
        <v>0</v>
      </c>
      <c r="F399" s="31" t="n">
        <v>0</v>
      </c>
      <c r="G399" s="31" t="n">
        <v>0</v>
      </c>
      <c r="H399" s="31" t="n">
        <v>0</v>
      </c>
      <c r="I399" s="31" t="n">
        <v>0</v>
      </c>
      <c r="J399" s="31" t="n">
        <v>0</v>
      </c>
      <c r="K399" s="32" t="n">
        <v>0</v>
      </c>
    </row>
    <row r="400" s="3" customFormat="true" ht="24" hidden="true" customHeight="true" outlineLevel="0" collapsed="false">
      <c r="A400" s="43"/>
      <c r="B400" s="28"/>
      <c r="C400" s="29"/>
      <c r="D400" s="30" t="s">
        <v>31</v>
      </c>
      <c r="E400" s="31" t="n">
        <v>307298.26</v>
      </c>
      <c r="F400" s="31" t="n">
        <v>306582</v>
      </c>
      <c r="G400" s="31" t="n">
        <v>306818.27</v>
      </c>
      <c r="H400" s="31" t="n">
        <v>306818.27</v>
      </c>
      <c r="I400" s="31" t="n">
        <v>306818.27</v>
      </c>
      <c r="J400" s="31" t="n">
        <v>306818.27</v>
      </c>
      <c r="K400" s="32" t="n">
        <v>1841153.34</v>
      </c>
    </row>
    <row r="401" s="3" customFormat="true" ht="24" hidden="true" customHeight="true" outlineLevel="0" collapsed="false">
      <c r="A401" s="43"/>
      <c r="B401" s="28"/>
      <c r="C401" s="29"/>
      <c r="D401" s="30" t="s">
        <v>32</v>
      </c>
      <c r="E401" s="31" t="n">
        <v>0</v>
      </c>
      <c r="F401" s="31" t="n">
        <v>0</v>
      </c>
      <c r="G401" s="31" t="n">
        <v>0</v>
      </c>
      <c r="H401" s="31" t="n">
        <v>0</v>
      </c>
      <c r="I401" s="31" t="n">
        <v>0</v>
      </c>
      <c r="J401" s="31" t="n">
        <v>0</v>
      </c>
      <c r="K401" s="32" t="n">
        <v>0</v>
      </c>
    </row>
    <row r="402" s="3" customFormat="true" ht="32.25" hidden="true" customHeight="true" outlineLevel="0" collapsed="false">
      <c r="A402" s="43" t="s">
        <v>163</v>
      </c>
      <c r="B402" s="28" t="s">
        <v>164</v>
      </c>
      <c r="C402" s="29" t="s">
        <v>35</v>
      </c>
      <c r="D402" s="30" t="s">
        <v>28</v>
      </c>
      <c r="E402" s="32" t="n">
        <v>307298.26</v>
      </c>
      <c r="F402" s="32" t="n">
        <v>306582</v>
      </c>
      <c r="G402" s="32" t="n">
        <v>306818.27</v>
      </c>
      <c r="H402" s="32" t="n">
        <v>306818.27</v>
      </c>
      <c r="I402" s="32" t="n">
        <v>306818.27</v>
      </c>
      <c r="J402" s="32" t="n">
        <v>306818.27</v>
      </c>
      <c r="K402" s="32" t="n">
        <v>1841153.34</v>
      </c>
    </row>
    <row r="403" s="3" customFormat="true" ht="32.25" hidden="true" customHeight="true" outlineLevel="0" collapsed="false">
      <c r="A403" s="43"/>
      <c r="B403" s="28"/>
      <c r="C403" s="29"/>
      <c r="D403" s="30" t="s">
        <v>29</v>
      </c>
      <c r="E403" s="31" t="n">
        <v>0</v>
      </c>
      <c r="F403" s="31" t="n">
        <v>0</v>
      </c>
      <c r="G403" s="31" t="n">
        <v>0</v>
      </c>
      <c r="H403" s="31" t="n">
        <v>0</v>
      </c>
      <c r="I403" s="31" t="n">
        <v>0</v>
      </c>
      <c r="J403" s="31" t="n">
        <v>0</v>
      </c>
      <c r="K403" s="32" t="n">
        <v>0</v>
      </c>
    </row>
    <row r="404" s="3" customFormat="true" ht="32.25" hidden="true" customHeight="true" outlineLevel="0" collapsed="false">
      <c r="A404" s="43"/>
      <c r="B404" s="28"/>
      <c r="C404" s="29"/>
      <c r="D404" s="30" t="s">
        <v>30</v>
      </c>
      <c r="E404" s="31" t="n">
        <v>0</v>
      </c>
      <c r="F404" s="31" t="n">
        <v>0</v>
      </c>
      <c r="G404" s="31" t="n">
        <v>0</v>
      </c>
      <c r="H404" s="31" t="n">
        <v>0</v>
      </c>
      <c r="I404" s="31" t="n">
        <v>0</v>
      </c>
      <c r="J404" s="31" t="n">
        <v>0</v>
      </c>
      <c r="K404" s="32" t="n">
        <v>0</v>
      </c>
    </row>
    <row r="405" s="3" customFormat="true" ht="32.25" hidden="true" customHeight="true" outlineLevel="0" collapsed="false">
      <c r="A405" s="43"/>
      <c r="B405" s="28"/>
      <c r="C405" s="29"/>
      <c r="D405" s="30" t="s">
        <v>31</v>
      </c>
      <c r="E405" s="31" t="n">
        <v>307298.26</v>
      </c>
      <c r="F405" s="31" t="n">
        <v>306582</v>
      </c>
      <c r="G405" s="31" t="n">
        <v>306818.27</v>
      </c>
      <c r="H405" s="31" t="n">
        <v>306818.27</v>
      </c>
      <c r="I405" s="31" t="n">
        <v>306818.27</v>
      </c>
      <c r="J405" s="31" t="n">
        <v>306818.27</v>
      </c>
      <c r="K405" s="32" t="n">
        <v>1841153.34</v>
      </c>
    </row>
    <row r="406" s="3" customFormat="true" ht="32.25" hidden="true" customHeight="true" outlineLevel="0" collapsed="false">
      <c r="A406" s="43"/>
      <c r="B406" s="28"/>
      <c r="C406" s="29"/>
      <c r="D406" s="30" t="s">
        <v>32</v>
      </c>
      <c r="E406" s="31" t="n">
        <v>0</v>
      </c>
      <c r="F406" s="31" t="n">
        <v>0</v>
      </c>
      <c r="G406" s="31" t="n">
        <v>0</v>
      </c>
      <c r="H406" s="31" t="n">
        <v>0</v>
      </c>
      <c r="I406" s="31" t="n">
        <v>0</v>
      </c>
      <c r="J406" s="31" t="n">
        <v>0</v>
      </c>
      <c r="K406" s="32" t="n">
        <v>0</v>
      </c>
    </row>
    <row r="407" s="3" customFormat="true" ht="14.25" hidden="false" customHeight="true" outlineLevel="0" collapsed="false">
      <c r="A407" s="27" t="s">
        <v>165</v>
      </c>
      <c r="B407" s="37" t="s">
        <v>166</v>
      </c>
      <c r="C407" s="29" t="s">
        <v>27</v>
      </c>
      <c r="D407" s="30" t="s">
        <v>28</v>
      </c>
      <c r="E407" s="32" t="n">
        <v>307298.26</v>
      </c>
      <c r="F407" s="32" t="n">
        <v>306582</v>
      </c>
      <c r="G407" s="32" t="n">
        <v>306818.27</v>
      </c>
      <c r="H407" s="32" t="n">
        <v>306818.27</v>
      </c>
      <c r="I407" s="32" t="n">
        <v>306818.27</v>
      </c>
      <c r="J407" s="32" t="n">
        <v>306818.27</v>
      </c>
      <c r="K407" s="32" t="n">
        <v>1841153.34</v>
      </c>
      <c r="L407" s="39"/>
    </row>
    <row r="408" s="3" customFormat="true" ht="14.25" hidden="false" customHeight="true" outlineLevel="0" collapsed="false">
      <c r="A408" s="27"/>
      <c r="B408" s="37"/>
      <c r="C408" s="29"/>
      <c r="D408" s="30" t="s">
        <v>29</v>
      </c>
      <c r="E408" s="32" t="n">
        <v>0</v>
      </c>
      <c r="F408" s="32" t="n">
        <v>0</v>
      </c>
      <c r="G408" s="32" t="n">
        <v>0</v>
      </c>
      <c r="H408" s="32" t="n">
        <v>0</v>
      </c>
      <c r="I408" s="32" t="n">
        <v>0</v>
      </c>
      <c r="J408" s="32" t="n">
        <v>0</v>
      </c>
      <c r="K408" s="32" t="n">
        <v>0</v>
      </c>
    </row>
    <row r="409" s="3" customFormat="true" ht="14.25" hidden="false" customHeight="true" outlineLevel="0" collapsed="false">
      <c r="A409" s="27"/>
      <c r="B409" s="37"/>
      <c r="C409" s="29"/>
      <c r="D409" s="30" t="s">
        <v>30</v>
      </c>
      <c r="E409" s="32" t="n">
        <v>0</v>
      </c>
      <c r="F409" s="32" t="n">
        <v>0</v>
      </c>
      <c r="G409" s="32" t="n">
        <v>0</v>
      </c>
      <c r="H409" s="32" t="n">
        <v>0</v>
      </c>
      <c r="I409" s="32" t="n">
        <v>0</v>
      </c>
      <c r="J409" s="32" t="n">
        <v>0</v>
      </c>
      <c r="K409" s="32" t="n">
        <v>0</v>
      </c>
    </row>
    <row r="410" s="3" customFormat="true" ht="14.25" hidden="false" customHeight="true" outlineLevel="0" collapsed="false">
      <c r="A410" s="27"/>
      <c r="B410" s="37"/>
      <c r="C410" s="29"/>
      <c r="D410" s="30" t="s">
        <v>31</v>
      </c>
      <c r="E410" s="32" t="n">
        <v>307298.26</v>
      </c>
      <c r="F410" s="32" t="n">
        <v>306582</v>
      </c>
      <c r="G410" s="32" t="n">
        <v>306818.27</v>
      </c>
      <c r="H410" s="32" t="n">
        <v>306818.27</v>
      </c>
      <c r="I410" s="32" t="n">
        <v>306818.27</v>
      </c>
      <c r="J410" s="32" t="n">
        <v>306818.27</v>
      </c>
      <c r="K410" s="32" t="n">
        <v>1841153.34</v>
      </c>
    </row>
    <row r="411" s="3" customFormat="true" ht="14.25" hidden="false" customHeight="true" outlineLevel="0" collapsed="false">
      <c r="A411" s="27"/>
      <c r="B411" s="37"/>
      <c r="C411" s="29"/>
      <c r="D411" s="30" t="s">
        <v>32</v>
      </c>
      <c r="E411" s="32" t="n">
        <v>0</v>
      </c>
      <c r="F411" s="32" t="n">
        <v>0</v>
      </c>
      <c r="G411" s="32" t="n">
        <v>0</v>
      </c>
      <c r="H411" s="32" t="n">
        <v>0</v>
      </c>
      <c r="I411" s="32" t="n">
        <v>0</v>
      </c>
      <c r="J411" s="32" t="n">
        <v>0</v>
      </c>
      <c r="K411" s="32" t="n">
        <v>0</v>
      </c>
    </row>
    <row r="412" s="3" customFormat="true" ht="14.25" hidden="false" customHeight="true" outlineLevel="0" collapsed="false">
      <c r="A412" s="27"/>
      <c r="B412" s="37"/>
      <c r="C412" s="29" t="s">
        <v>34</v>
      </c>
      <c r="D412" s="30" t="s">
        <v>28</v>
      </c>
      <c r="E412" s="32" t="n">
        <v>307298.26</v>
      </c>
      <c r="F412" s="32" t="n">
        <v>306582</v>
      </c>
      <c r="G412" s="32" t="n">
        <v>306818.27</v>
      </c>
      <c r="H412" s="32" t="n">
        <v>306818.27</v>
      </c>
      <c r="I412" s="32" t="n">
        <v>306818.27</v>
      </c>
      <c r="J412" s="32" t="n">
        <v>306818.27</v>
      </c>
      <c r="K412" s="32" t="n">
        <v>1841153.34</v>
      </c>
    </row>
    <row r="413" s="3" customFormat="true" ht="14.25" hidden="false" customHeight="true" outlineLevel="0" collapsed="false">
      <c r="A413" s="27"/>
      <c r="B413" s="37"/>
      <c r="C413" s="29"/>
      <c r="D413" s="30" t="s">
        <v>29</v>
      </c>
      <c r="E413" s="32" t="n">
        <v>0</v>
      </c>
      <c r="F413" s="32" t="n">
        <v>0</v>
      </c>
      <c r="G413" s="32" t="n">
        <v>0</v>
      </c>
      <c r="H413" s="32" t="n">
        <v>0</v>
      </c>
      <c r="I413" s="32" t="n">
        <v>0</v>
      </c>
      <c r="J413" s="32" t="n">
        <v>0</v>
      </c>
      <c r="K413" s="32" t="n">
        <v>0</v>
      </c>
    </row>
    <row r="414" s="3" customFormat="true" ht="14.25" hidden="false" customHeight="true" outlineLevel="0" collapsed="false">
      <c r="A414" s="27"/>
      <c r="B414" s="37"/>
      <c r="C414" s="29"/>
      <c r="D414" s="30" t="s">
        <v>30</v>
      </c>
      <c r="E414" s="32" t="n">
        <v>0</v>
      </c>
      <c r="F414" s="32" t="n">
        <v>0</v>
      </c>
      <c r="G414" s="32" t="n">
        <v>0</v>
      </c>
      <c r="H414" s="32" t="n">
        <v>0</v>
      </c>
      <c r="I414" s="32" t="n">
        <v>0</v>
      </c>
      <c r="J414" s="32" t="n">
        <v>0</v>
      </c>
      <c r="K414" s="32" t="n">
        <v>0</v>
      </c>
    </row>
    <row r="415" s="3" customFormat="true" ht="14.25" hidden="false" customHeight="true" outlineLevel="0" collapsed="false">
      <c r="A415" s="27"/>
      <c r="B415" s="37"/>
      <c r="C415" s="29"/>
      <c r="D415" s="30" t="s">
        <v>31</v>
      </c>
      <c r="E415" s="32" t="n">
        <v>307298.26</v>
      </c>
      <c r="F415" s="32" t="n">
        <v>306582</v>
      </c>
      <c r="G415" s="32" t="n">
        <v>306818.27</v>
      </c>
      <c r="H415" s="32" t="n">
        <v>306818.27</v>
      </c>
      <c r="I415" s="32" t="n">
        <v>306818.27</v>
      </c>
      <c r="J415" s="32" t="n">
        <v>306818.27</v>
      </c>
      <c r="K415" s="32" t="n">
        <v>1841153.34</v>
      </c>
    </row>
    <row r="416" s="3" customFormat="true" ht="14.25" hidden="false" customHeight="true" outlineLevel="0" collapsed="false">
      <c r="A416" s="27"/>
      <c r="B416" s="37"/>
      <c r="C416" s="29"/>
      <c r="D416" s="30" t="s">
        <v>32</v>
      </c>
      <c r="E416" s="32" t="n">
        <v>0</v>
      </c>
      <c r="F416" s="32" t="n">
        <v>0</v>
      </c>
      <c r="G416" s="32" t="n">
        <v>0</v>
      </c>
      <c r="H416" s="32" t="n">
        <v>0</v>
      </c>
      <c r="I416" s="32" t="n">
        <v>0</v>
      </c>
      <c r="J416" s="32" t="n">
        <v>0</v>
      </c>
      <c r="K416" s="32" t="n">
        <v>0</v>
      </c>
    </row>
    <row r="417" s="3" customFormat="true" ht="45.75" hidden="false" customHeight="true" outlineLevel="0" collapsed="false">
      <c r="A417" s="43" t="s">
        <v>167</v>
      </c>
      <c r="B417" s="53" t="s">
        <v>168</v>
      </c>
      <c r="C417" s="29" t="s">
        <v>34</v>
      </c>
      <c r="D417" s="30" t="s">
        <v>28</v>
      </c>
      <c r="E417" s="32" t="n">
        <v>307298.26</v>
      </c>
      <c r="F417" s="32" t="n">
        <v>306582</v>
      </c>
      <c r="G417" s="32" t="n">
        <v>306818.27</v>
      </c>
      <c r="H417" s="32" t="n">
        <v>306818.27</v>
      </c>
      <c r="I417" s="32" t="n">
        <v>306818.27</v>
      </c>
      <c r="J417" s="32" t="n">
        <v>306818.27</v>
      </c>
      <c r="K417" s="32" t="n">
        <v>1841153.34</v>
      </c>
    </row>
    <row r="418" s="3" customFormat="true" ht="14.25" hidden="false" customHeight="true" outlineLevel="0" collapsed="false">
      <c r="A418" s="43"/>
      <c r="B418" s="53"/>
      <c r="C418" s="29"/>
      <c r="D418" s="30" t="s">
        <v>29</v>
      </c>
      <c r="E418" s="31" t="n">
        <v>0</v>
      </c>
      <c r="F418" s="31" t="n">
        <v>0</v>
      </c>
      <c r="G418" s="31" t="n">
        <v>0</v>
      </c>
      <c r="H418" s="31" t="n">
        <v>0</v>
      </c>
      <c r="I418" s="31" t="n">
        <v>0</v>
      </c>
      <c r="J418" s="32" t="n">
        <v>0</v>
      </c>
      <c r="K418" s="32" t="n">
        <v>0</v>
      </c>
    </row>
    <row r="419" s="3" customFormat="true" ht="14.25" hidden="false" customHeight="true" outlineLevel="0" collapsed="false">
      <c r="A419" s="43"/>
      <c r="B419" s="53"/>
      <c r="C419" s="29"/>
      <c r="D419" s="30" t="s">
        <v>30</v>
      </c>
      <c r="E419" s="31" t="n">
        <v>0</v>
      </c>
      <c r="F419" s="31" t="n">
        <v>0</v>
      </c>
      <c r="G419" s="31" t="n">
        <v>0</v>
      </c>
      <c r="H419" s="31" t="n">
        <v>0</v>
      </c>
      <c r="I419" s="31" t="n">
        <v>0</v>
      </c>
      <c r="J419" s="32" t="n">
        <v>0</v>
      </c>
      <c r="K419" s="32" t="n">
        <v>0</v>
      </c>
    </row>
    <row r="420" s="3" customFormat="true" ht="14.25" hidden="false" customHeight="true" outlineLevel="0" collapsed="false">
      <c r="A420" s="43"/>
      <c r="B420" s="53"/>
      <c r="C420" s="29"/>
      <c r="D420" s="30" t="s">
        <v>31</v>
      </c>
      <c r="E420" s="48" t="n">
        <v>307298.26</v>
      </c>
      <c r="F420" s="48" t="n">
        <v>306582</v>
      </c>
      <c r="G420" s="31" t="n">
        <v>306818.27</v>
      </c>
      <c r="H420" s="31" t="n">
        <v>306818.27</v>
      </c>
      <c r="I420" s="31" t="n">
        <v>306818.27</v>
      </c>
      <c r="J420" s="31" t="n">
        <v>306818.27</v>
      </c>
      <c r="K420" s="32" t="n">
        <v>1841153.34</v>
      </c>
    </row>
    <row r="421" s="3" customFormat="true" ht="14.25" hidden="false" customHeight="true" outlineLevel="0" collapsed="false">
      <c r="A421" s="43"/>
      <c r="B421" s="53"/>
      <c r="C421" s="29"/>
      <c r="D421" s="30" t="s">
        <v>32</v>
      </c>
      <c r="E421" s="31" t="n">
        <v>0</v>
      </c>
      <c r="F421" s="31" t="n">
        <v>0</v>
      </c>
      <c r="G421" s="31" t="n">
        <v>0</v>
      </c>
      <c r="H421" s="31" t="n">
        <v>0</v>
      </c>
      <c r="I421" s="31" t="n">
        <v>0</v>
      </c>
      <c r="J421" s="32" t="n">
        <v>0</v>
      </c>
      <c r="K421" s="32" t="n">
        <v>0</v>
      </c>
    </row>
    <row r="422" s="3" customFormat="true" ht="35.25" hidden="false" customHeight="true" outlineLevel="0" collapsed="false">
      <c r="A422" s="27" t="s">
        <v>169</v>
      </c>
      <c r="B422" s="28" t="s">
        <v>170</v>
      </c>
      <c r="C422" s="29" t="s">
        <v>27</v>
      </c>
      <c r="D422" s="30" t="s">
        <v>28</v>
      </c>
      <c r="E422" s="32" t="n">
        <v>5805.41</v>
      </c>
      <c r="F422" s="32" t="n">
        <v>5555.41</v>
      </c>
      <c r="G422" s="32" t="n">
        <v>5555.41</v>
      </c>
      <c r="H422" s="32" t="n">
        <v>5407.46</v>
      </c>
      <c r="I422" s="32" t="n">
        <v>5407.46</v>
      </c>
      <c r="J422" s="32" t="n">
        <v>5407.46</v>
      </c>
      <c r="K422" s="32" t="n">
        <v>33138.61</v>
      </c>
    </row>
    <row r="423" s="3" customFormat="true" ht="12.75" hidden="false" customHeight="true" outlineLevel="0" collapsed="false">
      <c r="A423" s="27"/>
      <c r="B423" s="28"/>
      <c r="C423" s="29"/>
      <c r="D423" s="30" t="s">
        <v>29</v>
      </c>
      <c r="E423" s="32" t="n">
        <v>0</v>
      </c>
      <c r="F423" s="32" t="n">
        <v>0</v>
      </c>
      <c r="G423" s="32" t="n">
        <v>0</v>
      </c>
      <c r="H423" s="32" t="n">
        <v>0</v>
      </c>
      <c r="I423" s="32" t="n">
        <v>0</v>
      </c>
      <c r="J423" s="32" t="n">
        <v>0</v>
      </c>
      <c r="K423" s="32" t="n">
        <v>0</v>
      </c>
    </row>
    <row r="424" s="3" customFormat="true" ht="12.75" hidden="false" customHeight="true" outlineLevel="0" collapsed="false">
      <c r="A424" s="27"/>
      <c r="B424" s="28"/>
      <c r="C424" s="29"/>
      <c r="D424" s="30" t="s">
        <v>30</v>
      </c>
      <c r="E424" s="32" t="n">
        <v>0</v>
      </c>
      <c r="F424" s="32" t="n">
        <v>0</v>
      </c>
      <c r="G424" s="32" t="n">
        <v>0</v>
      </c>
      <c r="H424" s="32" t="n">
        <v>0</v>
      </c>
      <c r="I424" s="32" t="n">
        <v>0</v>
      </c>
      <c r="J424" s="32" t="n">
        <v>0</v>
      </c>
      <c r="K424" s="32" t="n">
        <v>0</v>
      </c>
    </row>
    <row r="425" s="3" customFormat="true" ht="12.75" hidden="false" customHeight="true" outlineLevel="0" collapsed="false">
      <c r="A425" s="27"/>
      <c r="B425" s="28"/>
      <c r="C425" s="29"/>
      <c r="D425" s="30" t="s">
        <v>31</v>
      </c>
      <c r="E425" s="32" t="n">
        <v>5805.41</v>
      </c>
      <c r="F425" s="32" t="n">
        <v>5555.41</v>
      </c>
      <c r="G425" s="32" t="n">
        <v>5555.41</v>
      </c>
      <c r="H425" s="32" t="n">
        <v>5407.46</v>
      </c>
      <c r="I425" s="32" t="n">
        <v>5407.46</v>
      </c>
      <c r="J425" s="32" t="n">
        <v>5407.46</v>
      </c>
      <c r="K425" s="32" t="n">
        <v>33138.61</v>
      </c>
    </row>
    <row r="426" s="3" customFormat="true" ht="12.75" hidden="false" customHeight="true" outlineLevel="0" collapsed="false">
      <c r="A426" s="27"/>
      <c r="B426" s="28"/>
      <c r="C426" s="29"/>
      <c r="D426" s="30" t="s">
        <v>32</v>
      </c>
      <c r="E426" s="32" t="n">
        <v>0</v>
      </c>
      <c r="F426" s="32" t="n">
        <v>0</v>
      </c>
      <c r="G426" s="32" t="n">
        <v>0</v>
      </c>
      <c r="H426" s="32" t="n">
        <v>0</v>
      </c>
      <c r="I426" s="32" t="n">
        <v>0</v>
      </c>
      <c r="J426" s="32" t="n">
        <v>0</v>
      </c>
      <c r="K426" s="32" t="n">
        <v>0</v>
      </c>
    </row>
    <row r="427" s="3" customFormat="true" ht="27" hidden="false" customHeight="true" outlineLevel="0" collapsed="false">
      <c r="A427" s="27"/>
      <c r="B427" s="28"/>
      <c r="C427" s="29" t="s">
        <v>35</v>
      </c>
      <c r="D427" s="30" t="s">
        <v>28</v>
      </c>
      <c r="E427" s="32" t="n">
        <v>5805.41</v>
      </c>
      <c r="F427" s="32" t="n">
        <v>5555.41</v>
      </c>
      <c r="G427" s="32" t="n">
        <v>5555.41</v>
      </c>
      <c r="H427" s="32" t="n">
        <v>5407.46</v>
      </c>
      <c r="I427" s="32" t="n">
        <v>5407.46</v>
      </c>
      <c r="J427" s="32" t="n">
        <v>5407.46</v>
      </c>
      <c r="K427" s="32" t="n">
        <v>33138.61</v>
      </c>
    </row>
    <row r="428" s="3" customFormat="true" ht="12.75" hidden="false" customHeight="true" outlineLevel="0" collapsed="false">
      <c r="A428" s="27"/>
      <c r="B428" s="28"/>
      <c r="C428" s="29"/>
      <c r="D428" s="30" t="s">
        <v>29</v>
      </c>
      <c r="E428" s="32" t="n">
        <v>0</v>
      </c>
      <c r="F428" s="32" t="n">
        <v>0</v>
      </c>
      <c r="G428" s="32" t="n">
        <v>0</v>
      </c>
      <c r="H428" s="32" t="n">
        <v>0</v>
      </c>
      <c r="I428" s="32" t="n">
        <v>0</v>
      </c>
      <c r="J428" s="32" t="n">
        <v>0</v>
      </c>
      <c r="K428" s="32" t="n">
        <v>0</v>
      </c>
    </row>
    <row r="429" s="3" customFormat="true" ht="12.75" hidden="false" customHeight="true" outlineLevel="0" collapsed="false">
      <c r="A429" s="27"/>
      <c r="B429" s="28"/>
      <c r="C429" s="29"/>
      <c r="D429" s="30" t="s">
        <v>30</v>
      </c>
      <c r="E429" s="32" t="n">
        <v>0</v>
      </c>
      <c r="F429" s="32" t="n">
        <v>0</v>
      </c>
      <c r="G429" s="32" t="n">
        <v>0</v>
      </c>
      <c r="H429" s="32" t="n">
        <v>0</v>
      </c>
      <c r="I429" s="32" t="n">
        <v>0</v>
      </c>
      <c r="J429" s="32" t="n">
        <v>0</v>
      </c>
      <c r="K429" s="32" t="n">
        <v>0</v>
      </c>
    </row>
    <row r="430" s="3" customFormat="true" ht="12.75" hidden="false" customHeight="true" outlineLevel="0" collapsed="false">
      <c r="A430" s="27"/>
      <c r="B430" s="28"/>
      <c r="C430" s="29"/>
      <c r="D430" s="30" t="s">
        <v>31</v>
      </c>
      <c r="E430" s="32" t="n">
        <v>5805.41</v>
      </c>
      <c r="F430" s="32" t="n">
        <v>5555.41</v>
      </c>
      <c r="G430" s="32" t="n">
        <v>5555.41</v>
      </c>
      <c r="H430" s="32" t="n">
        <v>5407.46</v>
      </c>
      <c r="I430" s="32" t="n">
        <v>5407.46</v>
      </c>
      <c r="J430" s="32" t="n">
        <v>5407.46</v>
      </c>
      <c r="K430" s="32" t="n">
        <v>33138.61</v>
      </c>
    </row>
    <row r="431" s="3" customFormat="true" ht="12.75" hidden="false" customHeight="true" outlineLevel="0" collapsed="false">
      <c r="A431" s="27"/>
      <c r="B431" s="28"/>
      <c r="C431" s="29"/>
      <c r="D431" s="30" t="s">
        <v>32</v>
      </c>
      <c r="E431" s="32" t="n">
        <v>0</v>
      </c>
      <c r="F431" s="32" t="n">
        <v>0</v>
      </c>
      <c r="G431" s="32" t="n">
        <v>0</v>
      </c>
      <c r="H431" s="32" t="n">
        <v>0</v>
      </c>
      <c r="I431" s="32" t="n">
        <v>0</v>
      </c>
      <c r="J431" s="32" t="n">
        <v>0</v>
      </c>
      <c r="K431" s="32" t="n">
        <v>0</v>
      </c>
    </row>
    <row r="432" s="3" customFormat="true" ht="15" hidden="false" customHeight="true" outlineLevel="0" collapsed="false">
      <c r="A432" s="43" t="s">
        <v>171</v>
      </c>
      <c r="B432" s="28" t="s">
        <v>64</v>
      </c>
      <c r="C432" s="29" t="s">
        <v>35</v>
      </c>
      <c r="D432" s="30" t="s">
        <v>28</v>
      </c>
      <c r="E432" s="32" t="n">
        <v>194.35</v>
      </c>
      <c r="F432" s="32" t="n">
        <v>194.35</v>
      </c>
      <c r="G432" s="32" t="n">
        <v>194.35</v>
      </c>
      <c r="H432" s="32" t="n">
        <v>194.35</v>
      </c>
      <c r="I432" s="32" t="n">
        <v>194.35</v>
      </c>
      <c r="J432" s="32" t="n">
        <v>194.35</v>
      </c>
      <c r="K432" s="32" t="n">
        <v>1166.1</v>
      </c>
    </row>
    <row r="433" s="3" customFormat="true" ht="15" hidden="false" customHeight="true" outlineLevel="0" collapsed="false">
      <c r="A433" s="43"/>
      <c r="B433" s="28"/>
      <c r="C433" s="29"/>
      <c r="D433" s="30" t="s">
        <v>29</v>
      </c>
      <c r="E433" s="31" t="n">
        <v>0</v>
      </c>
      <c r="F433" s="31" t="n">
        <v>0</v>
      </c>
      <c r="G433" s="31" t="n">
        <v>0</v>
      </c>
      <c r="H433" s="31" t="n">
        <v>0</v>
      </c>
      <c r="I433" s="31" t="n">
        <v>0</v>
      </c>
      <c r="J433" s="31" t="n">
        <v>0</v>
      </c>
      <c r="K433" s="32" t="n">
        <v>0</v>
      </c>
    </row>
    <row r="434" s="3" customFormat="true" ht="15" hidden="false" customHeight="true" outlineLevel="0" collapsed="false">
      <c r="A434" s="43"/>
      <c r="B434" s="28"/>
      <c r="C434" s="29"/>
      <c r="D434" s="30" t="s">
        <v>30</v>
      </c>
      <c r="E434" s="31" t="n">
        <v>0</v>
      </c>
      <c r="F434" s="31" t="n">
        <v>0</v>
      </c>
      <c r="G434" s="31" t="n">
        <v>0</v>
      </c>
      <c r="H434" s="31" t="n">
        <v>0</v>
      </c>
      <c r="I434" s="31" t="n">
        <v>0</v>
      </c>
      <c r="J434" s="31" t="n">
        <v>0</v>
      </c>
      <c r="K434" s="32" t="n">
        <v>0</v>
      </c>
    </row>
    <row r="435" s="3" customFormat="true" ht="15" hidden="false" customHeight="true" outlineLevel="0" collapsed="false">
      <c r="A435" s="43"/>
      <c r="B435" s="28"/>
      <c r="C435" s="29"/>
      <c r="D435" s="30" t="s">
        <v>31</v>
      </c>
      <c r="E435" s="31" t="n">
        <v>194.35</v>
      </c>
      <c r="F435" s="31" t="n">
        <v>194.35</v>
      </c>
      <c r="G435" s="31" t="n">
        <v>194.35</v>
      </c>
      <c r="H435" s="31" t="n">
        <v>194.35</v>
      </c>
      <c r="I435" s="31" t="n">
        <v>194.35</v>
      </c>
      <c r="J435" s="31" t="n">
        <v>194.35</v>
      </c>
      <c r="K435" s="32" t="n">
        <v>1166.1</v>
      </c>
    </row>
    <row r="436" s="3" customFormat="true" ht="15" hidden="false" customHeight="true" outlineLevel="0" collapsed="false">
      <c r="A436" s="43"/>
      <c r="B436" s="28"/>
      <c r="C436" s="29"/>
      <c r="D436" s="30" t="s">
        <v>32</v>
      </c>
      <c r="E436" s="31" t="n">
        <v>0</v>
      </c>
      <c r="F436" s="31" t="n">
        <v>0</v>
      </c>
      <c r="G436" s="31" t="n">
        <v>0</v>
      </c>
      <c r="H436" s="31" t="n">
        <v>0</v>
      </c>
      <c r="I436" s="31" t="n">
        <v>0</v>
      </c>
      <c r="J436" s="31" t="n">
        <v>0</v>
      </c>
      <c r="K436" s="32" t="n">
        <v>0</v>
      </c>
    </row>
    <row r="437" s="3" customFormat="true" ht="15" hidden="false" customHeight="true" outlineLevel="0" collapsed="false">
      <c r="A437" s="43" t="s">
        <v>172</v>
      </c>
      <c r="B437" s="28" t="s">
        <v>173</v>
      </c>
      <c r="C437" s="29" t="s">
        <v>35</v>
      </c>
      <c r="D437" s="30" t="s">
        <v>28</v>
      </c>
      <c r="E437" s="32" t="n">
        <v>89.51</v>
      </c>
      <c r="F437" s="32" t="n">
        <v>89.51</v>
      </c>
      <c r="G437" s="32" t="n">
        <v>89.51</v>
      </c>
      <c r="H437" s="32" t="n">
        <v>89.51</v>
      </c>
      <c r="I437" s="32" t="n">
        <v>89.51</v>
      </c>
      <c r="J437" s="32" t="n">
        <v>89.51</v>
      </c>
      <c r="K437" s="32" t="n">
        <v>537.06</v>
      </c>
    </row>
    <row r="438" s="3" customFormat="true" ht="15" hidden="false" customHeight="true" outlineLevel="0" collapsed="false">
      <c r="A438" s="43"/>
      <c r="B438" s="28"/>
      <c r="C438" s="29"/>
      <c r="D438" s="30" t="s">
        <v>29</v>
      </c>
      <c r="E438" s="31" t="n">
        <v>0</v>
      </c>
      <c r="F438" s="31" t="n">
        <v>0</v>
      </c>
      <c r="G438" s="31" t="n">
        <v>0</v>
      </c>
      <c r="H438" s="31" t="n">
        <v>0</v>
      </c>
      <c r="I438" s="31" t="n">
        <v>0</v>
      </c>
      <c r="J438" s="31" t="n">
        <v>0</v>
      </c>
      <c r="K438" s="32" t="n">
        <v>0</v>
      </c>
    </row>
    <row r="439" s="3" customFormat="true" ht="15" hidden="false" customHeight="true" outlineLevel="0" collapsed="false">
      <c r="A439" s="43"/>
      <c r="B439" s="28"/>
      <c r="C439" s="29"/>
      <c r="D439" s="30" t="s">
        <v>30</v>
      </c>
      <c r="E439" s="31" t="n">
        <v>0</v>
      </c>
      <c r="F439" s="31" t="n">
        <v>0</v>
      </c>
      <c r="G439" s="31" t="n">
        <v>0</v>
      </c>
      <c r="H439" s="31" t="n">
        <v>0</v>
      </c>
      <c r="I439" s="31" t="n">
        <v>0</v>
      </c>
      <c r="J439" s="31" t="n">
        <v>0</v>
      </c>
      <c r="K439" s="32" t="n">
        <v>0</v>
      </c>
    </row>
    <row r="440" s="3" customFormat="true" ht="15" hidden="false" customHeight="true" outlineLevel="0" collapsed="false">
      <c r="A440" s="43"/>
      <c r="B440" s="28"/>
      <c r="C440" s="29"/>
      <c r="D440" s="30" t="s">
        <v>31</v>
      </c>
      <c r="E440" s="31" t="n">
        <v>89.51</v>
      </c>
      <c r="F440" s="31" t="n">
        <v>89.51</v>
      </c>
      <c r="G440" s="31" t="n">
        <v>89.51</v>
      </c>
      <c r="H440" s="31" t="n">
        <v>89.51</v>
      </c>
      <c r="I440" s="31" t="n">
        <v>89.51</v>
      </c>
      <c r="J440" s="31" t="n">
        <v>89.51</v>
      </c>
      <c r="K440" s="32" t="n">
        <v>537.06</v>
      </c>
    </row>
    <row r="441" s="3" customFormat="true" ht="15" hidden="false" customHeight="true" outlineLevel="0" collapsed="false">
      <c r="A441" s="43"/>
      <c r="B441" s="28"/>
      <c r="C441" s="29"/>
      <c r="D441" s="30" t="s">
        <v>32</v>
      </c>
      <c r="E441" s="31" t="n">
        <v>0</v>
      </c>
      <c r="F441" s="31" t="n">
        <v>0</v>
      </c>
      <c r="G441" s="31" t="n">
        <v>0</v>
      </c>
      <c r="H441" s="31" t="n">
        <v>0</v>
      </c>
      <c r="I441" s="31" t="n">
        <v>0</v>
      </c>
      <c r="J441" s="31" t="n">
        <v>0</v>
      </c>
      <c r="K441" s="32" t="n">
        <v>0</v>
      </c>
    </row>
    <row r="442" s="3" customFormat="true" ht="15" hidden="false" customHeight="true" outlineLevel="0" collapsed="false">
      <c r="A442" s="43" t="s">
        <v>174</v>
      </c>
      <c r="B442" s="28" t="s">
        <v>175</v>
      </c>
      <c r="C442" s="29" t="s">
        <v>35</v>
      </c>
      <c r="D442" s="30" t="s">
        <v>28</v>
      </c>
      <c r="E442" s="32" t="n">
        <v>444.53</v>
      </c>
      <c r="F442" s="32" t="n">
        <v>444.53</v>
      </c>
      <c r="G442" s="32" t="n">
        <v>444.53</v>
      </c>
      <c r="H442" s="32" t="n">
        <v>444.53</v>
      </c>
      <c r="I442" s="32" t="n">
        <v>444.53</v>
      </c>
      <c r="J442" s="32" t="n">
        <v>444.53</v>
      </c>
      <c r="K442" s="32" t="n">
        <v>2667.18</v>
      </c>
    </row>
    <row r="443" s="3" customFormat="true" ht="15" hidden="false" customHeight="true" outlineLevel="0" collapsed="false">
      <c r="A443" s="43"/>
      <c r="B443" s="28"/>
      <c r="C443" s="29"/>
      <c r="D443" s="30" t="s">
        <v>29</v>
      </c>
      <c r="E443" s="31" t="n">
        <v>0</v>
      </c>
      <c r="F443" s="31" t="n">
        <v>0</v>
      </c>
      <c r="G443" s="31" t="n">
        <v>0</v>
      </c>
      <c r="H443" s="31" t="n">
        <v>0</v>
      </c>
      <c r="I443" s="31" t="n">
        <v>0</v>
      </c>
      <c r="J443" s="32" t="n">
        <v>0</v>
      </c>
      <c r="K443" s="32" t="n">
        <v>0</v>
      </c>
    </row>
    <row r="444" s="3" customFormat="true" ht="15" hidden="false" customHeight="true" outlineLevel="0" collapsed="false">
      <c r="A444" s="43"/>
      <c r="B444" s="28"/>
      <c r="C444" s="29"/>
      <c r="D444" s="30" t="s">
        <v>30</v>
      </c>
      <c r="E444" s="31" t="n">
        <v>0</v>
      </c>
      <c r="F444" s="31" t="n">
        <v>0</v>
      </c>
      <c r="G444" s="31" t="n">
        <v>0</v>
      </c>
      <c r="H444" s="31" t="n">
        <v>0</v>
      </c>
      <c r="I444" s="31" t="n">
        <v>0</v>
      </c>
      <c r="J444" s="31" t="n">
        <v>0</v>
      </c>
      <c r="K444" s="32" t="n">
        <v>0</v>
      </c>
    </row>
    <row r="445" s="3" customFormat="true" ht="15" hidden="false" customHeight="true" outlineLevel="0" collapsed="false">
      <c r="A445" s="43"/>
      <c r="B445" s="28"/>
      <c r="C445" s="29"/>
      <c r="D445" s="30" t="s">
        <v>31</v>
      </c>
      <c r="E445" s="31" t="n">
        <v>444.53</v>
      </c>
      <c r="F445" s="31" t="n">
        <v>444.53</v>
      </c>
      <c r="G445" s="31" t="n">
        <v>444.53</v>
      </c>
      <c r="H445" s="31" t="n">
        <v>444.53</v>
      </c>
      <c r="I445" s="31" t="n">
        <v>444.53</v>
      </c>
      <c r="J445" s="31" t="n">
        <v>444.53</v>
      </c>
      <c r="K445" s="32" t="n">
        <v>2667.18</v>
      </c>
    </row>
    <row r="446" s="3" customFormat="true" ht="15" hidden="false" customHeight="true" outlineLevel="0" collapsed="false">
      <c r="A446" s="43"/>
      <c r="B446" s="28"/>
      <c r="C446" s="29"/>
      <c r="D446" s="30" t="s">
        <v>32</v>
      </c>
      <c r="E446" s="31" t="n">
        <v>0</v>
      </c>
      <c r="F446" s="31" t="n">
        <v>0</v>
      </c>
      <c r="G446" s="31" t="n">
        <v>0</v>
      </c>
      <c r="H446" s="31" t="n">
        <v>0</v>
      </c>
      <c r="I446" s="31" t="n">
        <v>0</v>
      </c>
      <c r="J446" s="31" t="n">
        <v>0</v>
      </c>
      <c r="K446" s="32" t="n">
        <v>0</v>
      </c>
    </row>
    <row r="447" s="3" customFormat="true" ht="15" hidden="false" customHeight="true" outlineLevel="0" collapsed="false">
      <c r="A447" s="43" t="s">
        <v>176</v>
      </c>
      <c r="B447" s="28" t="s">
        <v>177</v>
      </c>
      <c r="C447" s="29" t="s">
        <v>35</v>
      </c>
      <c r="D447" s="30" t="s">
        <v>28</v>
      </c>
      <c r="E447" s="32" t="n">
        <v>2718.88</v>
      </c>
      <c r="F447" s="32" t="n">
        <v>2468.88</v>
      </c>
      <c r="G447" s="32" t="n">
        <v>2468.88</v>
      </c>
      <c r="H447" s="32" t="n">
        <v>2468.88</v>
      </c>
      <c r="I447" s="32" t="n">
        <v>2468.88</v>
      </c>
      <c r="J447" s="32" t="n">
        <v>2468.88</v>
      </c>
      <c r="K447" s="32" t="n">
        <v>15063.28</v>
      </c>
    </row>
    <row r="448" s="3" customFormat="true" ht="15" hidden="false" customHeight="true" outlineLevel="0" collapsed="false">
      <c r="A448" s="43"/>
      <c r="B448" s="28"/>
      <c r="C448" s="29"/>
      <c r="D448" s="30" t="s">
        <v>29</v>
      </c>
      <c r="E448" s="31" t="n">
        <v>0</v>
      </c>
      <c r="F448" s="31" t="n">
        <v>0</v>
      </c>
      <c r="G448" s="31" t="n">
        <v>0</v>
      </c>
      <c r="H448" s="31" t="n">
        <v>0</v>
      </c>
      <c r="I448" s="31" t="n">
        <v>0</v>
      </c>
      <c r="J448" s="31" t="n">
        <v>0</v>
      </c>
      <c r="K448" s="32" t="n">
        <v>0</v>
      </c>
    </row>
    <row r="449" s="3" customFormat="true" ht="15" hidden="false" customHeight="true" outlineLevel="0" collapsed="false">
      <c r="A449" s="43"/>
      <c r="B449" s="28"/>
      <c r="C449" s="29"/>
      <c r="D449" s="30" t="s">
        <v>30</v>
      </c>
      <c r="E449" s="31" t="n">
        <v>0</v>
      </c>
      <c r="F449" s="31" t="n">
        <v>0</v>
      </c>
      <c r="G449" s="31" t="n">
        <v>0</v>
      </c>
      <c r="H449" s="31" t="n">
        <v>0</v>
      </c>
      <c r="I449" s="31" t="n">
        <v>0</v>
      </c>
      <c r="J449" s="31" t="n">
        <v>0</v>
      </c>
      <c r="K449" s="32" t="n">
        <v>0</v>
      </c>
    </row>
    <row r="450" s="3" customFormat="true" ht="15" hidden="false" customHeight="true" outlineLevel="0" collapsed="false">
      <c r="A450" s="43"/>
      <c r="B450" s="28"/>
      <c r="C450" s="29"/>
      <c r="D450" s="30" t="s">
        <v>31</v>
      </c>
      <c r="E450" s="31" t="n">
        <v>2718.88</v>
      </c>
      <c r="F450" s="31" t="n">
        <v>2468.88</v>
      </c>
      <c r="G450" s="31" t="n">
        <v>2468.88</v>
      </c>
      <c r="H450" s="31" t="n">
        <v>2468.88</v>
      </c>
      <c r="I450" s="31" t="n">
        <v>2468.88</v>
      </c>
      <c r="J450" s="31" t="n">
        <v>2468.88</v>
      </c>
      <c r="K450" s="32" t="n">
        <v>15063.28</v>
      </c>
    </row>
    <row r="451" s="3" customFormat="true" ht="15" hidden="false" customHeight="true" outlineLevel="0" collapsed="false">
      <c r="A451" s="43"/>
      <c r="B451" s="28"/>
      <c r="C451" s="29"/>
      <c r="D451" s="30" t="s">
        <v>32</v>
      </c>
      <c r="E451" s="31" t="n">
        <v>0</v>
      </c>
      <c r="F451" s="31" t="n">
        <v>0</v>
      </c>
      <c r="G451" s="31" t="n">
        <v>0</v>
      </c>
      <c r="H451" s="31" t="n">
        <v>0</v>
      </c>
      <c r="I451" s="31" t="n">
        <v>0</v>
      </c>
      <c r="J451" s="31" t="n">
        <v>0</v>
      </c>
      <c r="K451" s="32" t="n">
        <v>0</v>
      </c>
    </row>
    <row r="452" s="3" customFormat="true" ht="15" hidden="false" customHeight="true" outlineLevel="0" collapsed="false">
      <c r="A452" s="43" t="s">
        <v>178</v>
      </c>
      <c r="B452" s="28" t="s">
        <v>179</v>
      </c>
      <c r="C452" s="29" t="s">
        <v>35</v>
      </c>
      <c r="D452" s="30" t="s">
        <v>28</v>
      </c>
      <c r="E452" s="32" t="n">
        <v>2210.19</v>
      </c>
      <c r="F452" s="32" t="n">
        <v>2210.19</v>
      </c>
      <c r="G452" s="32" t="n">
        <v>2210.19</v>
      </c>
      <c r="H452" s="32" t="n">
        <v>2210.19</v>
      </c>
      <c r="I452" s="32" t="n">
        <v>2210.19</v>
      </c>
      <c r="J452" s="32" t="n">
        <v>2210.19</v>
      </c>
      <c r="K452" s="32" t="n">
        <v>13261.14</v>
      </c>
    </row>
    <row r="453" s="3" customFormat="true" ht="15" hidden="false" customHeight="true" outlineLevel="0" collapsed="false">
      <c r="A453" s="43"/>
      <c r="B453" s="28"/>
      <c r="C453" s="29"/>
      <c r="D453" s="30" t="s">
        <v>29</v>
      </c>
      <c r="E453" s="31" t="n">
        <v>0</v>
      </c>
      <c r="F453" s="31" t="n">
        <v>0</v>
      </c>
      <c r="G453" s="31" t="n">
        <v>0</v>
      </c>
      <c r="H453" s="31" t="n">
        <v>0</v>
      </c>
      <c r="I453" s="31" t="n">
        <v>0</v>
      </c>
      <c r="J453" s="32" t="n">
        <v>0</v>
      </c>
      <c r="K453" s="32" t="n">
        <v>0</v>
      </c>
    </row>
    <row r="454" s="3" customFormat="true" ht="15" hidden="false" customHeight="true" outlineLevel="0" collapsed="false">
      <c r="A454" s="43"/>
      <c r="B454" s="28"/>
      <c r="C454" s="29"/>
      <c r="D454" s="30" t="s">
        <v>30</v>
      </c>
      <c r="E454" s="31" t="n">
        <v>0</v>
      </c>
      <c r="F454" s="31" t="n">
        <v>0</v>
      </c>
      <c r="G454" s="31" t="n">
        <v>0</v>
      </c>
      <c r="H454" s="31" t="n">
        <v>0</v>
      </c>
      <c r="I454" s="31" t="n">
        <v>0</v>
      </c>
      <c r="J454" s="32" t="n">
        <v>0</v>
      </c>
      <c r="K454" s="32" t="n">
        <v>0</v>
      </c>
    </row>
    <row r="455" s="3" customFormat="true" ht="15" hidden="false" customHeight="true" outlineLevel="0" collapsed="false">
      <c r="A455" s="43"/>
      <c r="B455" s="28"/>
      <c r="C455" s="29"/>
      <c r="D455" s="30" t="s">
        <v>31</v>
      </c>
      <c r="E455" s="31" t="n">
        <v>2210.19</v>
      </c>
      <c r="F455" s="31" t="n">
        <v>2210.19</v>
      </c>
      <c r="G455" s="31" t="n">
        <v>2210.19</v>
      </c>
      <c r="H455" s="31" t="n">
        <v>2210.19</v>
      </c>
      <c r="I455" s="31" t="n">
        <v>2210.19</v>
      </c>
      <c r="J455" s="31" t="n">
        <v>2210.19</v>
      </c>
      <c r="K455" s="32" t="n">
        <v>13261.14</v>
      </c>
    </row>
    <row r="456" s="3" customFormat="true" ht="15" hidden="false" customHeight="true" outlineLevel="0" collapsed="false">
      <c r="A456" s="43"/>
      <c r="B456" s="28"/>
      <c r="C456" s="29"/>
      <c r="D456" s="30" t="s">
        <v>32</v>
      </c>
      <c r="E456" s="31" t="n">
        <v>0</v>
      </c>
      <c r="F456" s="31" t="n">
        <v>0</v>
      </c>
      <c r="G456" s="31" t="n">
        <v>0</v>
      </c>
      <c r="H456" s="31" t="n">
        <v>0</v>
      </c>
      <c r="I456" s="31" t="n">
        <v>0</v>
      </c>
      <c r="J456" s="32" t="n">
        <v>0</v>
      </c>
      <c r="K456" s="32" t="n">
        <v>0</v>
      </c>
    </row>
    <row r="457" s="3" customFormat="true" ht="15" hidden="false" customHeight="true" outlineLevel="0" collapsed="false">
      <c r="A457" s="43" t="s">
        <v>180</v>
      </c>
      <c r="B457" s="37" t="s">
        <v>147</v>
      </c>
      <c r="C457" s="29" t="s">
        <v>35</v>
      </c>
      <c r="D457" s="30" t="s">
        <v>28</v>
      </c>
      <c r="E457" s="32" t="n">
        <v>147.95</v>
      </c>
      <c r="F457" s="32" t="n">
        <v>147.95</v>
      </c>
      <c r="G457" s="32" t="n">
        <v>147.95</v>
      </c>
      <c r="H457" s="32" t="n">
        <v>0</v>
      </c>
      <c r="I457" s="32" t="n">
        <v>0</v>
      </c>
      <c r="J457" s="32" t="n">
        <v>0</v>
      </c>
      <c r="K457" s="32" t="n">
        <v>443.85</v>
      </c>
    </row>
    <row r="458" s="3" customFormat="true" ht="15" hidden="false" customHeight="true" outlineLevel="0" collapsed="false">
      <c r="A458" s="43"/>
      <c r="B458" s="37"/>
      <c r="C458" s="29"/>
      <c r="D458" s="30" t="s">
        <v>29</v>
      </c>
      <c r="E458" s="31" t="n">
        <v>0</v>
      </c>
      <c r="F458" s="31" t="n">
        <v>0</v>
      </c>
      <c r="G458" s="31" t="n">
        <v>0</v>
      </c>
      <c r="H458" s="31" t="n">
        <v>0</v>
      </c>
      <c r="I458" s="31" t="n">
        <v>0</v>
      </c>
      <c r="J458" s="32" t="n">
        <v>0</v>
      </c>
      <c r="K458" s="32" t="n">
        <v>0</v>
      </c>
    </row>
    <row r="459" s="3" customFormat="true" ht="15" hidden="false" customHeight="true" outlineLevel="0" collapsed="false">
      <c r="A459" s="43"/>
      <c r="B459" s="37"/>
      <c r="C459" s="29"/>
      <c r="D459" s="30" t="s">
        <v>30</v>
      </c>
      <c r="E459" s="31" t="n">
        <v>0</v>
      </c>
      <c r="F459" s="31" t="n">
        <v>0</v>
      </c>
      <c r="G459" s="31" t="n">
        <v>0</v>
      </c>
      <c r="H459" s="31" t="n">
        <v>0</v>
      </c>
      <c r="I459" s="31" t="n">
        <v>0</v>
      </c>
      <c r="J459" s="32" t="n">
        <v>0</v>
      </c>
      <c r="K459" s="32" t="n">
        <v>0</v>
      </c>
    </row>
    <row r="460" s="3" customFormat="true" ht="15" hidden="false" customHeight="true" outlineLevel="0" collapsed="false">
      <c r="A460" s="43"/>
      <c r="B460" s="37"/>
      <c r="C460" s="29"/>
      <c r="D460" s="30" t="s">
        <v>31</v>
      </c>
      <c r="E460" s="31" t="n">
        <v>147.95</v>
      </c>
      <c r="F460" s="31" t="n">
        <v>147.95</v>
      </c>
      <c r="G460" s="31" t="n">
        <v>147.95</v>
      </c>
      <c r="H460" s="31" t="n">
        <v>0</v>
      </c>
      <c r="I460" s="31" t="n">
        <v>0</v>
      </c>
      <c r="J460" s="31" t="n">
        <v>0</v>
      </c>
      <c r="K460" s="32" t="n">
        <v>443.85</v>
      </c>
    </row>
    <row r="461" s="3" customFormat="true" ht="15" hidden="false" customHeight="true" outlineLevel="0" collapsed="false">
      <c r="A461" s="43"/>
      <c r="B461" s="37"/>
      <c r="C461" s="29"/>
      <c r="D461" s="30" t="s">
        <v>32</v>
      </c>
      <c r="E461" s="31" t="n">
        <v>0</v>
      </c>
      <c r="F461" s="31" t="n">
        <v>0</v>
      </c>
      <c r="G461" s="31" t="n">
        <v>0</v>
      </c>
      <c r="H461" s="31" t="n">
        <v>0</v>
      </c>
      <c r="I461" s="31" t="n">
        <v>0</v>
      </c>
      <c r="J461" s="32" t="n">
        <v>0</v>
      </c>
      <c r="K461" s="32" t="n">
        <v>0</v>
      </c>
    </row>
    <row r="462" s="3" customFormat="true" ht="12.75" hidden="false" customHeight="true" outlineLevel="0" collapsed="false">
      <c r="A462" s="43" t="s">
        <v>181</v>
      </c>
      <c r="B462" s="28" t="s">
        <v>182</v>
      </c>
      <c r="C462" s="29" t="s">
        <v>27</v>
      </c>
      <c r="D462" s="30" t="s">
        <v>28</v>
      </c>
      <c r="E462" s="32" t="n">
        <v>434.5</v>
      </c>
      <c r="F462" s="32" t="n">
        <v>434.5</v>
      </c>
      <c r="G462" s="32" t="n">
        <v>434.5</v>
      </c>
      <c r="H462" s="32" t="n">
        <v>434.5</v>
      </c>
      <c r="I462" s="32" t="n">
        <v>434.5</v>
      </c>
      <c r="J462" s="32" t="n">
        <v>434.5</v>
      </c>
      <c r="K462" s="32" t="n">
        <v>2607</v>
      </c>
    </row>
    <row r="463" s="3" customFormat="true" ht="12.75" hidden="false" customHeight="true" outlineLevel="0" collapsed="false">
      <c r="A463" s="43"/>
      <c r="B463" s="28"/>
      <c r="C463" s="29"/>
      <c r="D463" s="30" t="s">
        <v>29</v>
      </c>
      <c r="E463" s="32" t="n">
        <v>0</v>
      </c>
      <c r="F463" s="32" t="n">
        <v>0</v>
      </c>
      <c r="G463" s="32" t="n">
        <v>0</v>
      </c>
      <c r="H463" s="32" t="n">
        <v>0</v>
      </c>
      <c r="I463" s="32" t="n">
        <v>0</v>
      </c>
      <c r="J463" s="32" t="n">
        <v>0</v>
      </c>
      <c r="K463" s="32" t="n">
        <v>0</v>
      </c>
    </row>
    <row r="464" s="3" customFormat="true" ht="12.75" hidden="false" customHeight="true" outlineLevel="0" collapsed="false">
      <c r="A464" s="43"/>
      <c r="B464" s="28"/>
      <c r="C464" s="29"/>
      <c r="D464" s="30" t="s">
        <v>30</v>
      </c>
      <c r="E464" s="32" t="n">
        <v>0</v>
      </c>
      <c r="F464" s="32" t="n">
        <v>0</v>
      </c>
      <c r="G464" s="32" t="n">
        <v>0</v>
      </c>
      <c r="H464" s="32" t="n">
        <v>0</v>
      </c>
      <c r="I464" s="32" t="n">
        <v>0</v>
      </c>
      <c r="J464" s="32" t="n">
        <v>0</v>
      </c>
      <c r="K464" s="32" t="n">
        <v>0</v>
      </c>
    </row>
    <row r="465" s="3" customFormat="true" ht="12.75" hidden="false" customHeight="true" outlineLevel="0" collapsed="false">
      <c r="A465" s="43"/>
      <c r="B465" s="28"/>
      <c r="C465" s="29"/>
      <c r="D465" s="30" t="s">
        <v>31</v>
      </c>
      <c r="E465" s="32" t="n">
        <v>434.5</v>
      </c>
      <c r="F465" s="32" t="n">
        <v>434.5</v>
      </c>
      <c r="G465" s="32" t="n">
        <v>434.5</v>
      </c>
      <c r="H465" s="32" t="n">
        <v>434.5</v>
      </c>
      <c r="I465" s="32" t="n">
        <v>434.5</v>
      </c>
      <c r="J465" s="32" t="n">
        <v>434.5</v>
      </c>
      <c r="K465" s="32" t="n">
        <v>2607</v>
      </c>
    </row>
    <row r="466" s="3" customFormat="true" ht="12.75" hidden="false" customHeight="true" outlineLevel="0" collapsed="false">
      <c r="A466" s="43"/>
      <c r="B466" s="28"/>
      <c r="C466" s="29"/>
      <c r="D466" s="30" t="s">
        <v>32</v>
      </c>
      <c r="E466" s="32" t="n">
        <v>0</v>
      </c>
      <c r="F466" s="32" t="n">
        <v>0</v>
      </c>
      <c r="G466" s="32" t="n">
        <v>0</v>
      </c>
      <c r="H466" s="32" t="n">
        <v>0</v>
      </c>
      <c r="I466" s="32" t="n">
        <v>0</v>
      </c>
      <c r="J466" s="32" t="n">
        <v>0</v>
      </c>
      <c r="K466" s="32" t="n">
        <v>0</v>
      </c>
    </row>
    <row r="467" s="3" customFormat="true" ht="17.25" hidden="false" customHeight="true" outlineLevel="0" collapsed="false">
      <c r="A467" s="43"/>
      <c r="B467" s="28"/>
      <c r="C467" s="29" t="s">
        <v>34</v>
      </c>
      <c r="D467" s="30" t="s">
        <v>28</v>
      </c>
      <c r="E467" s="32" t="n">
        <v>434.5</v>
      </c>
      <c r="F467" s="32" t="n">
        <v>434.5</v>
      </c>
      <c r="G467" s="32" t="n">
        <v>434.5</v>
      </c>
      <c r="H467" s="32" t="n">
        <v>434.5</v>
      </c>
      <c r="I467" s="32" t="n">
        <v>434.5</v>
      </c>
      <c r="J467" s="32" t="n">
        <v>434.5</v>
      </c>
      <c r="K467" s="32" t="n">
        <v>2607</v>
      </c>
    </row>
    <row r="468" s="3" customFormat="true" ht="12.75" hidden="false" customHeight="true" outlineLevel="0" collapsed="false">
      <c r="A468" s="43"/>
      <c r="B468" s="28"/>
      <c r="C468" s="29"/>
      <c r="D468" s="30" t="s">
        <v>29</v>
      </c>
      <c r="E468" s="32" t="n">
        <v>0</v>
      </c>
      <c r="F468" s="32" t="n">
        <v>0</v>
      </c>
      <c r="G468" s="32" t="n">
        <v>0</v>
      </c>
      <c r="H468" s="32" t="n">
        <v>0</v>
      </c>
      <c r="I468" s="32" t="n">
        <v>0</v>
      </c>
      <c r="J468" s="32" t="n">
        <v>0</v>
      </c>
      <c r="K468" s="32" t="n">
        <v>0</v>
      </c>
    </row>
    <row r="469" s="3" customFormat="true" ht="12.75" hidden="false" customHeight="true" outlineLevel="0" collapsed="false">
      <c r="A469" s="43"/>
      <c r="B469" s="28"/>
      <c r="C469" s="29"/>
      <c r="D469" s="30" t="s">
        <v>30</v>
      </c>
      <c r="E469" s="32" t="n">
        <v>0</v>
      </c>
      <c r="F469" s="32" t="n">
        <v>0</v>
      </c>
      <c r="G469" s="32" t="n">
        <v>0</v>
      </c>
      <c r="H469" s="32" t="n">
        <v>0</v>
      </c>
      <c r="I469" s="32" t="n">
        <v>0</v>
      </c>
      <c r="J469" s="32" t="n">
        <v>0</v>
      </c>
      <c r="K469" s="32" t="n">
        <v>0</v>
      </c>
    </row>
    <row r="470" s="3" customFormat="true" ht="12.75" hidden="false" customHeight="true" outlineLevel="0" collapsed="false">
      <c r="A470" s="43"/>
      <c r="B470" s="28"/>
      <c r="C470" s="29"/>
      <c r="D470" s="30" t="s">
        <v>31</v>
      </c>
      <c r="E470" s="32" t="n">
        <v>434.5</v>
      </c>
      <c r="F470" s="32" t="n">
        <v>434.5</v>
      </c>
      <c r="G470" s="32" t="n">
        <v>434.5</v>
      </c>
      <c r="H470" s="32" t="n">
        <v>434.5</v>
      </c>
      <c r="I470" s="32" t="n">
        <v>434.5</v>
      </c>
      <c r="J470" s="32" t="n">
        <v>434.5</v>
      </c>
      <c r="K470" s="32" t="n">
        <v>2607</v>
      </c>
    </row>
    <row r="471" s="3" customFormat="true" ht="12.75" hidden="false" customHeight="true" outlineLevel="0" collapsed="false">
      <c r="A471" s="43"/>
      <c r="B471" s="28"/>
      <c r="C471" s="29"/>
      <c r="D471" s="30" t="s">
        <v>32</v>
      </c>
      <c r="E471" s="32" t="n">
        <v>0</v>
      </c>
      <c r="F471" s="32" t="n">
        <v>0</v>
      </c>
      <c r="G471" s="32" t="n">
        <v>0</v>
      </c>
      <c r="H471" s="32" t="n">
        <v>0</v>
      </c>
      <c r="I471" s="32" t="n">
        <v>0</v>
      </c>
      <c r="J471" s="32" t="n">
        <v>0</v>
      </c>
      <c r="K471" s="32" t="n">
        <v>0</v>
      </c>
    </row>
    <row r="472" s="3" customFormat="true" ht="27.75" hidden="false" customHeight="true" outlineLevel="0" collapsed="false">
      <c r="A472" s="43" t="s">
        <v>183</v>
      </c>
      <c r="B472" s="28" t="s">
        <v>184</v>
      </c>
      <c r="C472" s="29" t="s">
        <v>34</v>
      </c>
      <c r="D472" s="30" t="s">
        <v>28</v>
      </c>
      <c r="E472" s="32" t="n">
        <v>74.75</v>
      </c>
      <c r="F472" s="32" t="n">
        <v>74.75</v>
      </c>
      <c r="G472" s="32" t="n">
        <v>74.75</v>
      </c>
      <c r="H472" s="32" t="n">
        <v>74.75</v>
      </c>
      <c r="I472" s="32" t="n">
        <v>74.75</v>
      </c>
      <c r="J472" s="32" t="n">
        <v>74.75</v>
      </c>
      <c r="K472" s="32" t="n">
        <v>448.5</v>
      </c>
    </row>
    <row r="473" s="3" customFormat="true" ht="27.75" hidden="false" customHeight="true" outlineLevel="0" collapsed="false">
      <c r="A473" s="43"/>
      <c r="B473" s="28"/>
      <c r="C473" s="29"/>
      <c r="D473" s="30" t="s">
        <v>29</v>
      </c>
      <c r="E473" s="31" t="n">
        <v>0</v>
      </c>
      <c r="F473" s="31" t="n">
        <v>0</v>
      </c>
      <c r="G473" s="31" t="n">
        <v>0</v>
      </c>
      <c r="H473" s="31" t="n">
        <v>0</v>
      </c>
      <c r="I473" s="31" t="n">
        <v>0</v>
      </c>
      <c r="J473" s="32" t="n">
        <v>0</v>
      </c>
      <c r="K473" s="32" t="n">
        <v>0</v>
      </c>
    </row>
    <row r="474" s="3" customFormat="true" ht="27.75" hidden="false" customHeight="true" outlineLevel="0" collapsed="false">
      <c r="A474" s="43"/>
      <c r="B474" s="28"/>
      <c r="C474" s="29"/>
      <c r="D474" s="30" t="s">
        <v>30</v>
      </c>
      <c r="E474" s="31" t="n">
        <v>0</v>
      </c>
      <c r="F474" s="31" t="n">
        <v>0</v>
      </c>
      <c r="G474" s="31" t="n">
        <v>0</v>
      </c>
      <c r="H474" s="31" t="n">
        <v>0</v>
      </c>
      <c r="I474" s="31" t="n">
        <v>0</v>
      </c>
      <c r="J474" s="32" t="n">
        <v>0</v>
      </c>
      <c r="K474" s="32" t="n">
        <v>0</v>
      </c>
    </row>
    <row r="475" s="3" customFormat="true" ht="27.75" hidden="false" customHeight="true" outlineLevel="0" collapsed="false">
      <c r="A475" s="43"/>
      <c r="B475" s="28"/>
      <c r="C475" s="29"/>
      <c r="D475" s="30" t="s">
        <v>31</v>
      </c>
      <c r="E475" s="31" t="n">
        <v>74.75</v>
      </c>
      <c r="F475" s="31" t="n">
        <v>74.75</v>
      </c>
      <c r="G475" s="31" t="n">
        <v>74.75</v>
      </c>
      <c r="H475" s="31" t="n">
        <v>74.75</v>
      </c>
      <c r="I475" s="31" t="n">
        <v>74.75</v>
      </c>
      <c r="J475" s="31" t="n">
        <v>74.75</v>
      </c>
      <c r="K475" s="32" t="n">
        <v>448.5</v>
      </c>
    </row>
    <row r="476" s="3" customFormat="true" ht="27.75" hidden="false" customHeight="true" outlineLevel="0" collapsed="false">
      <c r="A476" s="43"/>
      <c r="B476" s="28"/>
      <c r="C476" s="29"/>
      <c r="D476" s="30" t="s">
        <v>32</v>
      </c>
      <c r="E476" s="31" t="n">
        <v>0</v>
      </c>
      <c r="F476" s="31" t="n">
        <v>0</v>
      </c>
      <c r="G476" s="31" t="n">
        <v>0</v>
      </c>
      <c r="H476" s="31" t="n">
        <v>0</v>
      </c>
      <c r="I476" s="31" t="n">
        <v>0</v>
      </c>
      <c r="J476" s="32" t="n">
        <v>0</v>
      </c>
      <c r="K476" s="32" t="n">
        <v>0</v>
      </c>
    </row>
    <row r="477" s="3" customFormat="true" ht="23.25" hidden="false" customHeight="true" outlineLevel="0" collapsed="false">
      <c r="A477" s="43" t="s">
        <v>185</v>
      </c>
      <c r="B477" s="28" t="s">
        <v>186</v>
      </c>
      <c r="C477" s="29" t="s">
        <v>34</v>
      </c>
      <c r="D477" s="30" t="s">
        <v>28</v>
      </c>
      <c r="E477" s="32" t="n">
        <v>74.75</v>
      </c>
      <c r="F477" s="32" t="n">
        <v>74.75</v>
      </c>
      <c r="G477" s="32" t="n">
        <v>74.75</v>
      </c>
      <c r="H477" s="32" t="n">
        <v>74.75</v>
      </c>
      <c r="I477" s="32" t="n">
        <v>74.75</v>
      </c>
      <c r="J477" s="32" t="n">
        <v>74.75</v>
      </c>
      <c r="K477" s="32" t="n">
        <v>448.5</v>
      </c>
    </row>
    <row r="478" s="3" customFormat="true" ht="23.25" hidden="false" customHeight="true" outlineLevel="0" collapsed="false">
      <c r="A478" s="43"/>
      <c r="B478" s="28"/>
      <c r="C478" s="29"/>
      <c r="D478" s="30" t="s">
        <v>29</v>
      </c>
      <c r="E478" s="31" t="n">
        <v>0</v>
      </c>
      <c r="F478" s="31" t="n">
        <v>0</v>
      </c>
      <c r="G478" s="31" t="n">
        <v>0</v>
      </c>
      <c r="H478" s="31" t="n">
        <v>0</v>
      </c>
      <c r="I478" s="31" t="n">
        <v>0</v>
      </c>
      <c r="J478" s="32" t="n">
        <v>0</v>
      </c>
      <c r="K478" s="32" t="n">
        <v>0</v>
      </c>
    </row>
    <row r="479" s="3" customFormat="true" ht="23.25" hidden="false" customHeight="true" outlineLevel="0" collapsed="false">
      <c r="A479" s="43"/>
      <c r="B479" s="28"/>
      <c r="C479" s="29"/>
      <c r="D479" s="30" t="s">
        <v>30</v>
      </c>
      <c r="E479" s="31" t="n">
        <v>0</v>
      </c>
      <c r="F479" s="31" t="n">
        <v>0</v>
      </c>
      <c r="G479" s="31" t="n">
        <v>0</v>
      </c>
      <c r="H479" s="31" t="n">
        <v>0</v>
      </c>
      <c r="I479" s="31" t="n">
        <v>0</v>
      </c>
      <c r="J479" s="32" t="n">
        <v>0</v>
      </c>
      <c r="K479" s="32" t="n">
        <v>0</v>
      </c>
    </row>
    <row r="480" s="3" customFormat="true" ht="23.25" hidden="false" customHeight="true" outlineLevel="0" collapsed="false">
      <c r="A480" s="43"/>
      <c r="B480" s="28"/>
      <c r="C480" s="29"/>
      <c r="D480" s="30" t="s">
        <v>31</v>
      </c>
      <c r="E480" s="31" t="n">
        <v>74.75</v>
      </c>
      <c r="F480" s="31" t="n">
        <v>74.75</v>
      </c>
      <c r="G480" s="31" t="n">
        <v>74.75</v>
      </c>
      <c r="H480" s="31" t="n">
        <v>74.75</v>
      </c>
      <c r="I480" s="31" t="n">
        <v>74.75</v>
      </c>
      <c r="J480" s="31" t="n">
        <v>74.75</v>
      </c>
      <c r="K480" s="32" t="n">
        <v>448.5</v>
      </c>
    </row>
    <row r="481" s="3" customFormat="true" ht="23.25" hidden="false" customHeight="true" outlineLevel="0" collapsed="false">
      <c r="A481" s="43"/>
      <c r="B481" s="28"/>
      <c r="C481" s="29"/>
      <c r="D481" s="30" t="s">
        <v>32</v>
      </c>
      <c r="E481" s="31" t="n">
        <v>0</v>
      </c>
      <c r="F481" s="31" t="n">
        <v>0</v>
      </c>
      <c r="G481" s="31" t="n">
        <v>0</v>
      </c>
      <c r="H481" s="31" t="n">
        <v>0</v>
      </c>
      <c r="I481" s="31" t="n">
        <v>0</v>
      </c>
      <c r="J481" s="32" t="n">
        <v>0</v>
      </c>
      <c r="K481" s="32" t="n">
        <v>0</v>
      </c>
    </row>
    <row r="482" s="3" customFormat="true" ht="12.75" hidden="false" customHeight="true" outlineLevel="0" collapsed="false">
      <c r="A482" s="43" t="s">
        <v>187</v>
      </c>
      <c r="B482" s="28" t="s">
        <v>188</v>
      </c>
      <c r="C482" s="29" t="s">
        <v>34</v>
      </c>
      <c r="D482" s="30" t="s">
        <v>28</v>
      </c>
      <c r="E482" s="32" t="n">
        <v>285</v>
      </c>
      <c r="F482" s="32" t="n">
        <v>285</v>
      </c>
      <c r="G482" s="32" t="n">
        <v>285</v>
      </c>
      <c r="H482" s="32" t="n">
        <v>285</v>
      </c>
      <c r="I482" s="32" t="n">
        <v>285</v>
      </c>
      <c r="J482" s="32" t="n">
        <v>285</v>
      </c>
      <c r="K482" s="32" t="n">
        <v>1710</v>
      </c>
    </row>
    <row r="483" s="3" customFormat="true" ht="12.75" hidden="false" customHeight="true" outlineLevel="0" collapsed="false">
      <c r="A483" s="43"/>
      <c r="B483" s="28"/>
      <c r="C483" s="29"/>
      <c r="D483" s="30" t="s">
        <v>29</v>
      </c>
      <c r="E483" s="31" t="n">
        <v>0</v>
      </c>
      <c r="F483" s="31" t="n">
        <v>0</v>
      </c>
      <c r="G483" s="31" t="n">
        <v>0</v>
      </c>
      <c r="H483" s="31" t="n">
        <v>0</v>
      </c>
      <c r="I483" s="31" t="n">
        <v>0</v>
      </c>
      <c r="J483" s="32" t="n">
        <v>0</v>
      </c>
      <c r="K483" s="32" t="n">
        <v>0</v>
      </c>
    </row>
    <row r="484" s="3" customFormat="true" ht="12.75" hidden="false" customHeight="true" outlineLevel="0" collapsed="false">
      <c r="A484" s="43"/>
      <c r="B484" s="28"/>
      <c r="C484" s="29"/>
      <c r="D484" s="30" t="s">
        <v>30</v>
      </c>
      <c r="E484" s="31" t="n">
        <v>0</v>
      </c>
      <c r="F484" s="31" t="n">
        <v>0</v>
      </c>
      <c r="G484" s="31" t="n">
        <v>0</v>
      </c>
      <c r="H484" s="31" t="n">
        <v>0</v>
      </c>
      <c r="I484" s="31" t="n">
        <v>0</v>
      </c>
      <c r="J484" s="32" t="n">
        <v>0</v>
      </c>
      <c r="K484" s="32" t="n">
        <v>0</v>
      </c>
    </row>
    <row r="485" s="3" customFormat="true" ht="12.75" hidden="false" customHeight="true" outlineLevel="0" collapsed="false">
      <c r="A485" s="43"/>
      <c r="B485" s="28"/>
      <c r="C485" s="29"/>
      <c r="D485" s="30" t="s">
        <v>31</v>
      </c>
      <c r="E485" s="31" t="n">
        <v>285</v>
      </c>
      <c r="F485" s="31" t="n">
        <v>285</v>
      </c>
      <c r="G485" s="31" t="n">
        <v>285</v>
      </c>
      <c r="H485" s="31" t="n">
        <v>285</v>
      </c>
      <c r="I485" s="31" t="n">
        <v>285</v>
      </c>
      <c r="J485" s="31" t="n">
        <v>285</v>
      </c>
      <c r="K485" s="32" t="n">
        <v>1710</v>
      </c>
    </row>
    <row r="486" s="3" customFormat="true" ht="12.75" hidden="false" customHeight="true" outlineLevel="0" collapsed="false">
      <c r="A486" s="43"/>
      <c r="B486" s="28"/>
      <c r="C486" s="29"/>
      <c r="D486" s="30" t="s">
        <v>32</v>
      </c>
      <c r="E486" s="31" t="n">
        <v>0</v>
      </c>
      <c r="F486" s="31" t="n">
        <v>0</v>
      </c>
      <c r="G486" s="31" t="n">
        <v>0</v>
      </c>
      <c r="H486" s="31" t="n">
        <v>0</v>
      </c>
      <c r="I486" s="31" t="n">
        <v>0</v>
      </c>
      <c r="J486" s="32" t="n">
        <v>0</v>
      </c>
      <c r="K486" s="32" t="n">
        <v>0</v>
      </c>
    </row>
    <row r="487" s="3" customFormat="true" ht="12.75" hidden="false" customHeight="true" outlineLevel="0" collapsed="false">
      <c r="A487" s="36" t="s">
        <v>18</v>
      </c>
      <c r="B487" s="30" t="s">
        <v>189</v>
      </c>
      <c r="C487" s="30"/>
      <c r="D487" s="30"/>
      <c r="E487" s="30"/>
      <c r="F487" s="30"/>
      <c r="G487" s="30"/>
      <c r="H487" s="30"/>
      <c r="I487" s="30"/>
      <c r="J487" s="30"/>
      <c r="K487" s="29"/>
    </row>
    <row r="488" s="3" customFormat="true" ht="25.5" hidden="false" customHeight="true" outlineLevel="0" collapsed="false">
      <c r="A488" s="27" t="s">
        <v>190</v>
      </c>
      <c r="B488" s="28" t="s">
        <v>191</v>
      </c>
      <c r="C488" s="29" t="s">
        <v>27</v>
      </c>
      <c r="D488" s="30" t="s">
        <v>28</v>
      </c>
      <c r="E488" s="32" t="n">
        <v>5768</v>
      </c>
      <c r="F488" s="32" t="n">
        <v>5768</v>
      </c>
      <c r="G488" s="32" t="n">
        <v>5768</v>
      </c>
      <c r="H488" s="31" t="n">
        <v>0</v>
      </c>
      <c r="I488" s="31" t="n">
        <v>0</v>
      </c>
      <c r="J488" s="32" t="n">
        <v>0</v>
      </c>
      <c r="K488" s="32" t="n">
        <v>17304</v>
      </c>
      <c r="L488" s="39"/>
    </row>
    <row r="489" s="3" customFormat="true" ht="12.75" hidden="false" customHeight="true" outlineLevel="0" collapsed="false">
      <c r="A489" s="27"/>
      <c r="B489" s="28"/>
      <c r="C489" s="29"/>
      <c r="D489" s="30" t="s">
        <v>29</v>
      </c>
      <c r="E489" s="29" t="n">
        <v>0</v>
      </c>
      <c r="F489" s="29" t="n">
        <v>0</v>
      </c>
      <c r="G489" s="32" t="n">
        <v>0</v>
      </c>
      <c r="H489" s="32" t="n">
        <v>0</v>
      </c>
      <c r="I489" s="32" t="n">
        <v>0</v>
      </c>
      <c r="J489" s="32" t="n">
        <v>0</v>
      </c>
      <c r="K489" s="32" t="n">
        <v>0</v>
      </c>
    </row>
    <row r="490" s="3" customFormat="true" ht="12.75" hidden="false" customHeight="true" outlineLevel="0" collapsed="false">
      <c r="A490" s="27"/>
      <c r="B490" s="28"/>
      <c r="C490" s="29"/>
      <c r="D490" s="30" t="s">
        <v>30</v>
      </c>
      <c r="E490" s="29" t="s">
        <v>192</v>
      </c>
      <c r="F490" s="29" t="s">
        <v>192</v>
      </c>
      <c r="G490" s="32" t="n">
        <v>5768</v>
      </c>
      <c r="H490" s="32" t="n">
        <v>0</v>
      </c>
      <c r="I490" s="32" t="n">
        <v>0</v>
      </c>
      <c r="J490" s="32" t="n">
        <v>0</v>
      </c>
      <c r="K490" s="32" t="n">
        <v>17304</v>
      </c>
    </row>
    <row r="491" s="3" customFormat="true" ht="12.75" hidden="false" customHeight="true" outlineLevel="0" collapsed="false">
      <c r="A491" s="27"/>
      <c r="B491" s="28"/>
      <c r="C491" s="29"/>
      <c r="D491" s="30" t="s">
        <v>31</v>
      </c>
      <c r="E491" s="29" t="n">
        <v>0</v>
      </c>
      <c r="F491" s="29" t="n">
        <v>0</v>
      </c>
      <c r="G491" s="32" t="n">
        <v>0</v>
      </c>
      <c r="H491" s="32" t="n">
        <v>0</v>
      </c>
      <c r="I491" s="32" t="n">
        <v>0</v>
      </c>
      <c r="J491" s="32" t="n">
        <v>0</v>
      </c>
      <c r="K491" s="32" t="n">
        <v>0</v>
      </c>
    </row>
    <row r="492" s="3" customFormat="true" ht="12.75" hidden="false" customHeight="true" outlineLevel="0" collapsed="false">
      <c r="A492" s="27"/>
      <c r="B492" s="28"/>
      <c r="C492" s="29"/>
      <c r="D492" s="30" t="s">
        <v>32</v>
      </c>
      <c r="E492" s="29" t="n">
        <v>0</v>
      </c>
      <c r="F492" s="29" t="n">
        <v>0</v>
      </c>
      <c r="G492" s="32" t="n">
        <v>0</v>
      </c>
      <c r="H492" s="32" t="n">
        <v>0</v>
      </c>
      <c r="I492" s="32" t="n">
        <v>0</v>
      </c>
      <c r="J492" s="32" t="n">
        <v>0</v>
      </c>
      <c r="K492" s="32" t="n">
        <v>0</v>
      </c>
    </row>
    <row r="493" s="3" customFormat="true" ht="27" hidden="false" customHeight="true" outlineLevel="0" collapsed="false">
      <c r="A493" s="27"/>
      <c r="B493" s="28"/>
      <c r="C493" s="29" t="s">
        <v>35</v>
      </c>
      <c r="D493" s="30" t="s">
        <v>28</v>
      </c>
      <c r="E493" s="32" t="n">
        <v>5768</v>
      </c>
      <c r="F493" s="32" t="n">
        <v>5768</v>
      </c>
      <c r="G493" s="31" t="n">
        <v>5768</v>
      </c>
      <c r="H493" s="31" t="n">
        <v>0</v>
      </c>
      <c r="I493" s="31" t="n">
        <v>0</v>
      </c>
      <c r="J493" s="31" t="n">
        <v>0</v>
      </c>
      <c r="K493" s="32" t="n">
        <v>17304</v>
      </c>
    </row>
    <row r="494" s="3" customFormat="true" ht="12.75" hidden="false" customHeight="true" outlineLevel="0" collapsed="false">
      <c r="A494" s="27"/>
      <c r="B494" s="28"/>
      <c r="C494" s="29"/>
      <c r="D494" s="30" t="s">
        <v>29</v>
      </c>
      <c r="E494" s="29" t="n">
        <v>0</v>
      </c>
      <c r="F494" s="29" t="n">
        <v>0</v>
      </c>
      <c r="G494" s="32" t="n">
        <v>0</v>
      </c>
      <c r="H494" s="32" t="n">
        <v>0</v>
      </c>
      <c r="I494" s="32" t="n">
        <v>0</v>
      </c>
      <c r="J494" s="32" t="n">
        <v>0</v>
      </c>
      <c r="K494" s="32" t="n">
        <v>0</v>
      </c>
    </row>
    <row r="495" s="3" customFormat="true" ht="12.75" hidden="false" customHeight="true" outlineLevel="0" collapsed="false">
      <c r="A495" s="27"/>
      <c r="B495" s="28"/>
      <c r="C495" s="29"/>
      <c r="D495" s="30" t="s">
        <v>30</v>
      </c>
      <c r="E495" s="29" t="s">
        <v>192</v>
      </c>
      <c r="F495" s="29" t="s">
        <v>192</v>
      </c>
      <c r="G495" s="32" t="n">
        <v>5768</v>
      </c>
      <c r="H495" s="32" t="n">
        <v>0</v>
      </c>
      <c r="I495" s="32" t="n">
        <v>0</v>
      </c>
      <c r="J495" s="32" t="n">
        <v>0</v>
      </c>
      <c r="K495" s="32" t="n">
        <v>17304</v>
      </c>
    </row>
    <row r="496" s="3" customFormat="true" ht="12.75" hidden="false" customHeight="true" outlineLevel="0" collapsed="false">
      <c r="A496" s="27"/>
      <c r="B496" s="28"/>
      <c r="C496" s="29"/>
      <c r="D496" s="30" t="s">
        <v>31</v>
      </c>
      <c r="E496" s="29" t="n">
        <v>0</v>
      </c>
      <c r="F496" s="29" t="n">
        <v>0</v>
      </c>
      <c r="G496" s="32" t="n">
        <v>0</v>
      </c>
      <c r="H496" s="32" t="n">
        <v>0</v>
      </c>
      <c r="I496" s="32" t="n">
        <v>0</v>
      </c>
      <c r="J496" s="32" t="n">
        <v>0</v>
      </c>
      <c r="K496" s="32" t="n">
        <v>0</v>
      </c>
    </row>
    <row r="497" s="3" customFormat="true" ht="12.75" hidden="false" customHeight="true" outlineLevel="0" collapsed="false">
      <c r="A497" s="27"/>
      <c r="B497" s="28"/>
      <c r="C497" s="29"/>
      <c r="D497" s="30" t="s">
        <v>32</v>
      </c>
      <c r="E497" s="29" t="n">
        <v>0</v>
      </c>
      <c r="F497" s="29" t="n">
        <v>0</v>
      </c>
      <c r="G497" s="32" t="n">
        <v>0</v>
      </c>
      <c r="H497" s="32" t="n">
        <v>0</v>
      </c>
      <c r="I497" s="32" t="n">
        <v>0</v>
      </c>
      <c r="J497" s="32" t="n">
        <v>0</v>
      </c>
      <c r="K497" s="32" t="n">
        <v>0</v>
      </c>
    </row>
    <row r="498" s="3" customFormat="true" ht="12.75" hidden="false" customHeight="true" outlineLevel="0" collapsed="false">
      <c r="A498" s="27" t="s">
        <v>193</v>
      </c>
      <c r="B498" s="28" t="s">
        <v>194</v>
      </c>
      <c r="C498" s="29" t="s">
        <v>35</v>
      </c>
      <c r="D498" s="30" t="s">
        <v>28</v>
      </c>
      <c r="E498" s="32" t="n">
        <v>5768</v>
      </c>
      <c r="F498" s="32" t="n">
        <v>5768</v>
      </c>
      <c r="G498" s="32" t="n">
        <v>5768</v>
      </c>
      <c r="H498" s="31" t="n">
        <v>0</v>
      </c>
      <c r="I498" s="31" t="n">
        <v>0</v>
      </c>
      <c r="J498" s="32" t="n">
        <v>0</v>
      </c>
      <c r="K498" s="32" t="n">
        <v>17304</v>
      </c>
    </row>
    <row r="499" s="3" customFormat="true" ht="12.75" hidden="false" customHeight="true" outlineLevel="0" collapsed="false">
      <c r="A499" s="27"/>
      <c r="B499" s="28"/>
      <c r="C499" s="29"/>
      <c r="D499" s="30" t="s">
        <v>29</v>
      </c>
      <c r="E499" s="31" t="n">
        <v>0</v>
      </c>
      <c r="F499" s="31" t="n">
        <v>0</v>
      </c>
      <c r="G499" s="31" t="n">
        <v>0</v>
      </c>
      <c r="H499" s="31" t="n">
        <v>0</v>
      </c>
      <c r="I499" s="31" t="n">
        <v>0</v>
      </c>
      <c r="J499" s="31" t="n">
        <v>0</v>
      </c>
      <c r="K499" s="32" t="n">
        <v>0</v>
      </c>
    </row>
    <row r="500" s="3" customFormat="true" ht="12.75" hidden="false" customHeight="true" outlineLevel="0" collapsed="false">
      <c r="A500" s="27"/>
      <c r="B500" s="28"/>
      <c r="C500" s="29"/>
      <c r="D500" s="30" t="s">
        <v>30</v>
      </c>
      <c r="E500" s="31" t="n">
        <v>5768</v>
      </c>
      <c r="F500" s="31" t="n">
        <v>5768</v>
      </c>
      <c r="G500" s="31" t="n">
        <v>5768</v>
      </c>
      <c r="H500" s="31" t="n">
        <v>0</v>
      </c>
      <c r="I500" s="31" t="n">
        <v>0</v>
      </c>
      <c r="J500" s="31" t="n">
        <v>0</v>
      </c>
      <c r="K500" s="32" t="n">
        <v>17304</v>
      </c>
    </row>
    <row r="501" s="3" customFormat="true" ht="12.75" hidden="false" customHeight="true" outlineLevel="0" collapsed="false">
      <c r="A501" s="27"/>
      <c r="B501" s="28"/>
      <c r="C501" s="29"/>
      <c r="D501" s="30" t="s">
        <v>31</v>
      </c>
      <c r="E501" s="31" t="n">
        <v>0</v>
      </c>
      <c r="F501" s="31" t="n">
        <v>0</v>
      </c>
      <c r="G501" s="31" t="n">
        <v>0</v>
      </c>
      <c r="H501" s="31" t="n">
        <v>0</v>
      </c>
      <c r="I501" s="31" t="n">
        <v>0</v>
      </c>
      <c r="J501" s="31" t="n">
        <v>0</v>
      </c>
      <c r="K501" s="32" t="n">
        <v>0</v>
      </c>
    </row>
    <row r="502" s="3" customFormat="true" ht="12.75" hidden="false" customHeight="true" outlineLevel="0" collapsed="false">
      <c r="A502" s="27"/>
      <c r="B502" s="28"/>
      <c r="C502" s="29"/>
      <c r="D502" s="30" t="s">
        <v>32</v>
      </c>
      <c r="E502" s="31" t="n">
        <v>0</v>
      </c>
      <c r="F502" s="31" t="n">
        <v>0</v>
      </c>
      <c r="G502" s="31" t="n">
        <v>0</v>
      </c>
      <c r="H502" s="31" t="n">
        <v>0</v>
      </c>
      <c r="I502" s="31" t="n">
        <v>0</v>
      </c>
      <c r="J502" s="31" t="n">
        <v>0</v>
      </c>
      <c r="K502" s="32" t="n">
        <v>0</v>
      </c>
    </row>
    <row r="503" s="3" customFormat="true" ht="21" hidden="false" customHeight="true" outlineLevel="0" collapsed="false">
      <c r="A503" s="27" t="s">
        <v>195</v>
      </c>
      <c r="B503" s="28" t="s">
        <v>196</v>
      </c>
      <c r="C503" s="29" t="s">
        <v>27</v>
      </c>
      <c r="D503" s="30" t="s">
        <v>28</v>
      </c>
      <c r="E503" s="32" t="n">
        <v>303734.2</v>
      </c>
      <c r="F503" s="32" t="n">
        <v>318690.78</v>
      </c>
      <c r="G503" s="32" t="n">
        <v>268648.78</v>
      </c>
      <c r="H503" s="31" t="n">
        <v>274416.78</v>
      </c>
      <c r="I503" s="31" t="n">
        <v>274416.78</v>
      </c>
      <c r="J503" s="31" t="n">
        <v>274416.78</v>
      </c>
      <c r="K503" s="32" t="n">
        <v>1714324.1</v>
      </c>
      <c r="L503" s="39"/>
    </row>
    <row r="504" s="3" customFormat="true" ht="12.75" hidden="false" customHeight="true" outlineLevel="0" collapsed="false">
      <c r="A504" s="27"/>
      <c r="B504" s="28"/>
      <c r="C504" s="29"/>
      <c r="D504" s="30" t="s">
        <v>29</v>
      </c>
      <c r="E504" s="32" t="n">
        <v>0</v>
      </c>
      <c r="F504" s="32" t="n">
        <v>0</v>
      </c>
      <c r="G504" s="32" t="n">
        <v>0</v>
      </c>
      <c r="H504" s="31" t="n">
        <v>0</v>
      </c>
      <c r="I504" s="31" t="n">
        <v>0</v>
      </c>
      <c r="J504" s="31" t="n">
        <v>0</v>
      </c>
      <c r="K504" s="32" t="n">
        <v>0</v>
      </c>
    </row>
    <row r="505" s="3" customFormat="true" ht="12.75" hidden="false" customHeight="true" outlineLevel="0" collapsed="false">
      <c r="A505" s="27"/>
      <c r="B505" s="28"/>
      <c r="C505" s="29"/>
      <c r="D505" s="30" t="s">
        <v>30</v>
      </c>
      <c r="E505" s="32" t="n">
        <v>94713.7</v>
      </c>
      <c r="F505" s="32" t="n">
        <v>111519.5</v>
      </c>
      <c r="G505" s="32" t="n">
        <v>61477.5</v>
      </c>
      <c r="H505" s="31" t="n">
        <v>61477.5</v>
      </c>
      <c r="I505" s="31" t="n">
        <v>61477.5</v>
      </c>
      <c r="J505" s="31" t="n">
        <v>61477.5</v>
      </c>
      <c r="K505" s="32" t="n">
        <v>452143.2</v>
      </c>
    </row>
    <row r="506" s="3" customFormat="true" ht="12.75" hidden="false" customHeight="true" outlineLevel="0" collapsed="false">
      <c r="A506" s="27"/>
      <c r="B506" s="28"/>
      <c r="C506" s="29"/>
      <c r="D506" s="30" t="s">
        <v>31</v>
      </c>
      <c r="E506" s="32" t="n">
        <v>209020.5</v>
      </c>
      <c r="F506" s="32" t="n">
        <v>207171.28</v>
      </c>
      <c r="G506" s="32" t="n">
        <v>207171.28</v>
      </c>
      <c r="H506" s="31" t="n">
        <v>212939.28</v>
      </c>
      <c r="I506" s="31" t="n">
        <v>212939.28</v>
      </c>
      <c r="J506" s="31" t="n">
        <v>212939.28</v>
      </c>
      <c r="K506" s="32" t="n">
        <v>1262180.9</v>
      </c>
    </row>
    <row r="507" s="3" customFormat="true" ht="12.75" hidden="false" customHeight="true" outlineLevel="0" collapsed="false">
      <c r="A507" s="27"/>
      <c r="B507" s="28"/>
      <c r="C507" s="29"/>
      <c r="D507" s="30" t="s">
        <v>32</v>
      </c>
      <c r="E507" s="32" t="n">
        <v>0</v>
      </c>
      <c r="F507" s="32" t="n">
        <v>0</v>
      </c>
      <c r="G507" s="32" t="n">
        <v>0</v>
      </c>
      <c r="H507" s="31" t="n">
        <v>0</v>
      </c>
      <c r="I507" s="31" t="n">
        <v>0</v>
      </c>
      <c r="J507" s="31" t="n">
        <v>0</v>
      </c>
      <c r="K507" s="32" t="n">
        <v>0</v>
      </c>
    </row>
    <row r="508" s="3" customFormat="true" ht="20.25" hidden="false" customHeight="true" outlineLevel="0" collapsed="false">
      <c r="A508" s="27"/>
      <c r="B508" s="28"/>
      <c r="C508" s="29" t="s">
        <v>35</v>
      </c>
      <c r="D508" s="30" t="s">
        <v>28</v>
      </c>
      <c r="E508" s="32" t="n">
        <v>303734.2</v>
      </c>
      <c r="F508" s="32" t="n">
        <v>318690.78</v>
      </c>
      <c r="G508" s="32" t="n">
        <v>268648.78</v>
      </c>
      <c r="H508" s="31" t="n">
        <v>274416.78</v>
      </c>
      <c r="I508" s="31" t="n">
        <v>274416.78</v>
      </c>
      <c r="J508" s="31" t="n">
        <v>274416.78</v>
      </c>
      <c r="K508" s="32" t="n">
        <v>1714324.1</v>
      </c>
    </row>
    <row r="509" s="3" customFormat="true" ht="12.75" hidden="false" customHeight="true" outlineLevel="0" collapsed="false">
      <c r="A509" s="27"/>
      <c r="B509" s="28"/>
      <c r="C509" s="29"/>
      <c r="D509" s="30" t="s">
        <v>29</v>
      </c>
      <c r="E509" s="32" t="n">
        <v>0</v>
      </c>
      <c r="F509" s="32" t="n">
        <v>0</v>
      </c>
      <c r="G509" s="32" t="n">
        <v>0</v>
      </c>
      <c r="H509" s="31" t="n">
        <v>0</v>
      </c>
      <c r="I509" s="31" t="n">
        <v>0</v>
      </c>
      <c r="J509" s="31" t="n">
        <v>0</v>
      </c>
      <c r="K509" s="32" t="n">
        <v>0</v>
      </c>
    </row>
    <row r="510" s="3" customFormat="true" ht="12.75" hidden="false" customHeight="true" outlineLevel="0" collapsed="false">
      <c r="A510" s="27"/>
      <c r="B510" s="28"/>
      <c r="C510" s="29"/>
      <c r="D510" s="30" t="s">
        <v>30</v>
      </c>
      <c r="E510" s="32" t="n">
        <v>94713.7</v>
      </c>
      <c r="F510" s="32" t="n">
        <v>111519.5</v>
      </c>
      <c r="G510" s="32" t="n">
        <v>61477.5</v>
      </c>
      <c r="H510" s="31" t="n">
        <v>61477.5</v>
      </c>
      <c r="I510" s="31" t="n">
        <v>61477.5</v>
      </c>
      <c r="J510" s="31" t="n">
        <v>61477.5</v>
      </c>
      <c r="K510" s="32" t="n">
        <v>452143.2</v>
      </c>
    </row>
    <row r="511" s="3" customFormat="true" ht="12.75" hidden="false" customHeight="true" outlineLevel="0" collapsed="false">
      <c r="A511" s="27"/>
      <c r="B511" s="28"/>
      <c r="C511" s="29"/>
      <c r="D511" s="30" t="s">
        <v>31</v>
      </c>
      <c r="E511" s="32" t="n">
        <v>209020.5</v>
      </c>
      <c r="F511" s="32" t="n">
        <v>207171.28</v>
      </c>
      <c r="G511" s="32" t="n">
        <v>207171.28</v>
      </c>
      <c r="H511" s="31" t="n">
        <v>212939.28</v>
      </c>
      <c r="I511" s="31" t="n">
        <v>212939.28</v>
      </c>
      <c r="J511" s="31" t="n">
        <v>212939.28</v>
      </c>
      <c r="K511" s="32" t="n">
        <v>1262180.9</v>
      </c>
    </row>
    <row r="512" s="3" customFormat="true" ht="12.75" hidden="false" customHeight="true" outlineLevel="0" collapsed="false">
      <c r="A512" s="27"/>
      <c r="B512" s="28"/>
      <c r="C512" s="29"/>
      <c r="D512" s="30" t="s">
        <v>32</v>
      </c>
      <c r="E512" s="32" t="n">
        <v>0</v>
      </c>
      <c r="F512" s="32" t="n">
        <v>0</v>
      </c>
      <c r="G512" s="32" t="n">
        <v>0</v>
      </c>
      <c r="H512" s="31" t="n">
        <v>0</v>
      </c>
      <c r="I512" s="31" t="n">
        <v>0</v>
      </c>
      <c r="J512" s="31" t="n">
        <v>0</v>
      </c>
      <c r="K512" s="32" t="n">
        <v>0</v>
      </c>
    </row>
    <row r="513" s="3" customFormat="true" ht="20.25" hidden="false" customHeight="true" outlineLevel="0" collapsed="false">
      <c r="A513" s="27" t="s">
        <v>197</v>
      </c>
      <c r="B513" s="28" t="s">
        <v>44</v>
      </c>
      <c r="C513" s="29" t="s">
        <v>35</v>
      </c>
      <c r="D513" s="30" t="s">
        <v>28</v>
      </c>
      <c r="E513" s="32" t="n">
        <v>54173.76</v>
      </c>
      <c r="F513" s="32" t="n">
        <v>53731.16</v>
      </c>
      <c r="G513" s="32" t="n">
        <v>53731.16</v>
      </c>
      <c r="H513" s="31" t="n">
        <v>166783.84</v>
      </c>
      <c r="I513" s="31" t="n">
        <v>166783.84</v>
      </c>
      <c r="J513" s="31" t="n">
        <v>166783.84</v>
      </c>
      <c r="K513" s="32" t="n">
        <v>661987.6</v>
      </c>
    </row>
    <row r="514" s="3" customFormat="true" ht="12.75" hidden="false" customHeight="true" outlineLevel="0" collapsed="false">
      <c r="A514" s="27"/>
      <c r="B514" s="28"/>
      <c r="C514" s="29"/>
      <c r="D514" s="30" t="s">
        <v>29</v>
      </c>
      <c r="E514" s="31" t="n">
        <v>0</v>
      </c>
      <c r="F514" s="31" t="n">
        <v>0</v>
      </c>
      <c r="G514" s="31" t="n">
        <v>0</v>
      </c>
      <c r="H514" s="31" t="n">
        <v>0</v>
      </c>
      <c r="I514" s="31" t="n">
        <v>0</v>
      </c>
      <c r="J514" s="31" t="n">
        <v>0</v>
      </c>
      <c r="K514" s="32" t="n">
        <v>0</v>
      </c>
    </row>
    <row r="515" s="3" customFormat="true" ht="12.75" hidden="false" customHeight="true" outlineLevel="0" collapsed="false">
      <c r="A515" s="27"/>
      <c r="B515" s="28"/>
      <c r="C515" s="29"/>
      <c r="D515" s="30" t="s">
        <v>30</v>
      </c>
      <c r="E515" s="31" t="n">
        <v>0</v>
      </c>
      <c r="F515" s="31" t="n">
        <v>0</v>
      </c>
      <c r="G515" s="31" t="n">
        <v>0</v>
      </c>
      <c r="H515" s="31" t="n">
        <v>0</v>
      </c>
      <c r="I515" s="31" t="n">
        <v>0</v>
      </c>
      <c r="J515" s="32" t="n">
        <v>0</v>
      </c>
      <c r="K515" s="32" t="n">
        <v>0</v>
      </c>
    </row>
    <row r="516" s="3" customFormat="true" ht="12.75" hidden="false" customHeight="true" outlineLevel="0" collapsed="false">
      <c r="A516" s="27"/>
      <c r="B516" s="28"/>
      <c r="C516" s="29"/>
      <c r="D516" s="30" t="s">
        <v>31</v>
      </c>
      <c r="E516" s="31" t="n">
        <v>54173.76</v>
      </c>
      <c r="F516" s="31" t="n">
        <v>53731.16</v>
      </c>
      <c r="G516" s="31" t="n">
        <v>53731.16</v>
      </c>
      <c r="H516" s="31" t="n">
        <v>166783.84</v>
      </c>
      <c r="I516" s="31" t="n">
        <v>166783.84</v>
      </c>
      <c r="J516" s="31" t="n">
        <v>166783.84</v>
      </c>
      <c r="K516" s="32" t="n">
        <v>661987.6</v>
      </c>
    </row>
    <row r="517" s="3" customFormat="true" ht="12.75" hidden="false" customHeight="true" outlineLevel="0" collapsed="false">
      <c r="A517" s="27"/>
      <c r="B517" s="28"/>
      <c r="C517" s="29"/>
      <c r="D517" s="30" t="s">
        <v>32</v>
      </c>
      <c r="E517" s="31" t="n">
        <v>0</v>
      </c>
      <c r="F517" s="31" t="n">
        <v>0</v>
      </c>
      <c r="G517" s="31" t="n">
        <v>0</v>
      </c>
      <c r="H517" s="31" t="n">
        <v>0</v>
      </c>
      <c r="I517" s="31" t="n">
        <v>0</v>
      </c>
      <c r="J517" s="32" t="n">
        <v>0</v>
      </c>
      <c r="K517" s="32" t="n">
        <v>0</v>
      </c>
    </row>
    <row r="518" s="3" customFormat="true" ht="22.5" hidden="false" customHeight="true" outlineLevel="0" collapsed="false">
      <c r="A518" s="27" t="s">
        <v>198</v>
      </c>
      <c r="B518" s="28" t="s">
        <v>199</v>
      </c>
      <c r="C518" s="29" t="s">
        <v>35</v>
      </c>
      <c r="D518" s="30" t="s">
        <v>28</v>
      </c>
      <c r="E518" s="32" t="n">
        <v>110308.37</v>
      </c>
      <c r="F518" s="32" t="n">
        <v>108901.75</v>
      </c>
      <c r="G518" s="32" t="n">
        <v>108901.75</v>
      </c>
      <c r="H518" s="31" t="n">
        <v>713.43</v>
      </c>
      <c r="I518" s="31" t="n">
        <v>713.43</v>
      </c>
      <c r="J518" s="31" t="n">
        <v>713.43</v>
      </c>
      <c r="K518" s="32" t="n">
        <v>330252.16</v>
      </c>
    </row>
    <row r="519" s="3" customFormat="true" ht="12.75" hidden="false" customHeight="true" outlineLevel="0" collapsed="false">
      <c r="A519" s="27"/>
      <c r="B519" s="28"/>
      <c r="C519" s="29"/>
      <c r="D519" s="30" t="s">
        <v>29</v>
      </c>
      <c r="E519" s="31" t="n">
        <v>0</v>
      </c>
      <c r="F519" s="31" t="n">
        <v>0</v>
      </c>
      <c r="G519" s="31" t="n">
        <v>0</v>
      </c>
      <c r="H519" s="31" t="n">
        <v>0</v>
      </c>
      <c r="I519" s="31" t="n">
        <v>0</v>
      </c>
      <c r="J519" s="31" t="n">
        <v>0</v>
      </c>
      <c r="K519" s="32" t="n">
        <v>0</v>
      </c>
    </row>
    <row r="520" s="3" customFormat="true" ht="12.75" hidden="false" customHeight="true" outlineLevel="0" collapsed="false">
      <c r="A520" s="27"/>
      <c r="B520" s="28"/>
      <c r="C520" s="29"/>
      <c r="D520" s="30" t="s">
        <v>30</v>
      </c>
      <c r="E520" s="31" t="n">
        <v>0</v>
      </c>
      <c r="F520" s="31" t="n">
        <v>0</v>
      </c>
      <c r="G520" s="31" t="n">
        <v>0</v>
      </c>
      <c r="H520" s="31" t="n">
        <v>0</v>
      </c>
      <c r="I520" s="31" t="n">
        <v>0</v>
      </c>
      <c r="J520" s="31" t="n">
        <v>0</v>
      </c>
      <c r="K520" s="32" t="n">
        <v>0</v>
      </c>
    </row>
    <row r="521" s="3" customFormat="true" ht="12.75" hidden="false" customHeight="true" outlineLevel="0" collapsed="false">
      <c r="A521" s="27"/>
      <c r="B521" s="28"/>
      <c r="C521" s="29"/>
      <c r="D521" s="30" t="s">
        <v>31</v>
      </c>
      <c r="E521" s="32" t="n">
        <v>110308.37</v>
      </c>
      <c r="F521" s="32" t="n">
        <v>108901.75</v>
      </c>
      <c r="G521" s="32" t="n">
        <v>108901.75</v>
      </c>
      <c r="H521" s="31" t="n">
        <v>713.43</v>
      </c>
      <c r="I521" s="31" t="n">
        <v>713.43</v>
      </c>
      <c r="J521" s="31" t="n">
        <v>713.43</v>
      </c>
      <c r="K521" s="32" t="n">
        <v>330252.16</v>
      </c>
    </row>
    <row r="522" s="3" customFormat="true" ht="12.75" hidden="false" customHeight="true" outlineLevel="0" collapsed="false">
      <c r="A522" s="27"/>
      <c r="B522" s="28"/>
      <c r="C522" s="29"/>
      <c r="D522" s="30" t="s">
        <v>32</v>
      </c>
      <c r="E522" s="31" t="n">
        <v>0</v>
      </c>
      <c r="F522" s="31" t="n">
        <v>0</v>
      </c>
      <c r="G522" s="31" t="n">
        <v>0</v>
      </c>
      <c r="H522" s="31" t="n">
        <v>0</v>
      </c>
      <c r="I522" s="31" t="n">
        <v>0</v>
      </c>
      <c r="J522" s="31" t="n">
        <v>0</v>
      </c>
      <c r="K522" s="32" t="n">
        <v>0</v>
      </c>
    </row>
    <row r="523" s="3" customFormat="true" ht="18" hidden="false" customHeight="true" outlineLevel="0" collapsed="false">
      <c r="A523" s="27" t="s">
        <v>200</v>
      </c>
      <c r="B523" s="28" t="s">
        <v>201</v>
      </c>
      <c r="C523" s="29" t="s">
        <v>35</v>
      </c>
      <c r="D523" s="30" t="s">
        <v>28</v>
      </c>
      <c r="E523" s="32" t="n">
        <v>13043.35</v>
      </c>
      <c r="F523" s="32" t="n">
        <v>13046.03</v>
      </c>
      <c r="G523" s="32" t="n">
        <v>14006.63</v>
      </c>
      <c r="H523" s="31" t="n">
        <v>14006.63</v>
      </c>
      <c r="I523" s="31" t="n">
        <v>14006.63</v>
      </c>
      <c r="J523" s="31" t="n">
        <v>14006.63</v>
      </c>
      <c r="K523" s="32" t="n">
        <v>82115.9</v>
      </c>
    </row>
    <row r="524" s="3" customFormat="true" ht="12.75" hidden="false" customHeight="true" outlineLevel="0" collapsed="false">
      <c r="A524" s="27"/>
      <c r="B524" s="28"/>
      <c r="C524" s="29"/>
      <c r="D524" s="30" t="s">
        <v>29</v>
      </c>
      <c r="E524" s="31" t="n">
        <v>0</v>
      </c>
      <c r="F524" s="31" t="n">
        <v>0</v>
      </c>
      <c r="G524" s="31" t="n">
        <v>0</v>
      </c>
      <c r="H524" s="31" t="n">
        <v>0</v>
      </c>
      <c r="I524" s="31" t="n">
        <v>0</v>
      </c>
      <c r="J524" s="31" t="n">
        <v>0</v>
      </c>
      <c r="K524" s="32" t="n">
        <v>0</v>
      </c>
    </row>
    <row r="525" s="3" customFormat="true" ht="12.75" hidden="false" customHeight="true" outlineLevel="0" collapsed="false">
      <c r="A525" s="27"/>
      <c r="B525" s="28"/>
      <c r="C525" s="29"/>
      <c r="D525" s="30" t="s">
        <v>30</v>
      </c>
      <c r="E525" s="31" t="n">
        <v>0</v>
      </c>
      <c r="F525" s="31" t="n">
        <v>0</v>
      </c>
      <c r="G525" s="31" t="n">
        <v>0</v>
      </c>
      <c r="H525" s="31" t="n">
        <v>0</v>
      </c>
      <c r="I525" s="31" t="n">
        <v>0</v>
      </c>
      <c r="J525" s="31" t="n">
        <v>0</v>
      </c>
      <c r="K525" s="32" t="n">
        <v>0</v>
      </c>
    </row>
    <row r="526" s="3" customFormat="true" ht="12.75" hidden="false" customHeight="true" outlineLevel="0" collapsed="false">
      <c r="A526" s="27"/>
      <c r="B526" s="28"/>
      <c r="C526" s="29"/>
      <c r="D526" s="30" t="s">
        <v>31</v>
      </c>
      <c r="E526" s="48" t="n">
        <v>13043.35</v>
      </c>
      <c r="F526" s="48" t="n">
        <v>13046.03</v>
      </c>
      <c r="G526" s="31" t="n">
        <v>14006.63</v>
      </c>
      <c r="H526" s="31" t="n">
        <v>14006.63</v>
      </c>
      <c r="I526" s="31" t="n">
        <v>14006.63</v>
      </c>
      <c r="J526" s="31" t="n">
        <v>14006.63</v>
      </c>
      <c r="K526" s="32" t="n">
        <v>82115.9</v>
      </c>
    </row>
    <row r="527" s="3" customFormat="true" ht="12.75" hidden="false" customHeight="true" outlineLevel="0" collapsed="false">
      <c r="A527" s="27"/>
      <c r="B527" s="28"/>
      <c r="C527" s="29"/>
      <c r="D527" s="30" t="s">
        <v>32</v>
      </c>
      <c r="E527" s="31" t="n">
        <v>0</v>
      </c>
      <c r="F527" s="31" t="n">
        <v>0</v>
      </c>
      <c r="G527" s="31" t="n">
        <v>0</v>
      </c>
      <c r="H527" s="31" t="n">
        <v>0</v>
      </c>
      <c r="I527" s="31" t="n">
        <v>0</v>
      </c>
      <c r="J527" s="31" t="n">
        <v>0</v>
      </c>
      <c r="K527" s="32" t="n">
        <v>0</v>
      </c>
    </row>
    <row r="528" s="3" customFormat="true" ht="17.25" hidden="false" customHeight="true" outlineLevel="0" collapsed="false">
      <c r="A528" s="27" t="s">
        <v>202</v>
      </c>
      <c r="B528" s="28" t="s">
        <v>203</v>
      </c>
      <c r="C528" s="29" t="s">
        <v>35</v>
      </c>
      <c r="D528" s="30" t="s">
        <v>28</v>
      </c>
      <c r="E528" s="31" t="n">
        <v>92009.24</v>
      </c>
      <c r="F528" s="31" t="n">
        <v>92009.24</v>
      </c>
      <c r="G528" s="31" t="n">
        <v>92009.24</v>
      </c>
      <c r="H528" s="31" t="n">
        <v>92009.24</v>
      </c>
      <c r="I528" s="31" t="n">
        <v>92009.24</v>
      </c>
      <c r="J528" s="31" t="n">
        <v>92009.24</v>
      </c>
      <c r="K528" s="32" t="n">
        <v>552055.44</v>
      </c>
    </row>
    <row r="529" s="3" customFormat="true" ht="12.75" hidden="false" customHeight="true" outlineLevel="0" collapsed="false">
      <c r="A529" s="27"/>
      <c r="B529" s="28"/>
      <c r="C529" s="29"/>
      <c r="D529" s="30" t="s">
        <v>29</v>
      </c>
      <c r="E529" s="31" t="n">
        <v>0</v>
      </c>
      <c r="F529" s="31" t="n">
        <v>0</v>
      </c>
      <c r="G529" s="31" t="n">
        <v>0</v>
      </c>
      <c r="H529" s="31" t="n">
        <v>0</v>
      </c>
      <c r="I529" s="31" t="n">
        <v>0</v>
      </c>
      <c r="J529" s="31" t="n">
        <v>0</v>
      </c>
      <c r="K529" s="32" t="n">
        <v>0</v>
      </c>
    </row>
    <row r="530" s="3" customFormat="true" ht="12.75" hidden="false" customHeight="true" outlineLevel="0" collapsed="false">
      <c r="A530" s="27"/>
      <c r="B530" s="28"/>
      <c r="C530" s="29"/>
      <c r="D530" s="30" t="s">
        <v>30</v>
      </c>
      <c r="E530" s="48" t="n">
        <v>61477.5</v>
      </c>
      <c r="F530" s="48" t="n">
        <v>61477.5</v>
      </c>
      <c r="G530" s="48" t="n">
        <v>61477.5</v>
      </c>
      <c r="H530" s="48" t="n">
        <v>61477.5</v>
      </c>
      <c r="I530" s="48" t="n">
        <v>61477.5</v>
      </c>
      <c r="J530" s="48" t="n">
        <v>61477.5</v>
      </c>
      <c r="K530" s="32" t="n">
        <v>368865</v>
      </c>
    </row>
    <row r="531" s="3" customFormat="true" ht="12.75" hidden="false" customHeight="true" outlineLevel="0" collapsed="false">
      <c r="A531" s="27"/>
      <c r="B531" s="28"/>
      <c r="C531" s="29"/>
      <c r="D531" s="30" t="s">
        <v>31</v>
      </c>
      <c r="E531" s="48" t="n">
        <v>30531.74</v>
      </c>
      <c r="F531" s="48" t="n">
        <v>30531.74</v>
      </c>
      <c r="G531" s="48" t="n">
        <v>30531.74</v>
      </c>
      <c r="H531" s="48" t="n">
        <v>30531.74</v>
      </c>
      <c r="I531" s="48" t="n">
        <v>30531.74</v>
      </c>
      <c r="J531" s="48" t="n">
        <v>30531.74</v>
      </c>
      <c r="K531" s="32" t="n">
        <v>183190.44</v>
      </c>
    </row>
    <row r="532" s="3" customFormat="true" ht="12.75" hidden="false" customHeight="true" outlineLevel="0" collapsed="false">
      <c r="A532" s="27"/>
      <c r="B532" s="28"/>
      <c r="C532" s="29"/>
      <c r="D532" s="30" t="s">
        <v>32</v>
      </c>
      <c r="E532" s="31" t="n">
        <v>0</v>
      </c>
      <c r="F532" s="31" t="n">
        <v>0</v>
      </c>
      <c r="G532" s="31" t="n">
        <v>0</v>
      </c>
      <c r="H532" s="31" t="n">
        <v>0</v>
      </c>
      <c r="I532" s="31" t="n">
        <v>0</v>
      </c>
      <c r="J532" s="31" t="n">
        <v>0</v>
      </c>
      <c r="K532" s="32" t="n">
        <v>0</v>
      </c>
    </row>
    <row r="533" s="3" customFormat="true" ht="16.5" hidden="false" customHeight="true" outlineLevel="0" collapsed="false">
      <c r="A533" s="27" t="s">
        <v>204</v>
      </c>
      <c r="B533" s="28" t="s">
        <v>205</v>
      </c>
      <c r="C533" s="29" t="s">
        <v>35</v>
      </c>
      <c r="D533" s="30" t="s">
        <v>28</v>
      </c>
      <c r="E533" s="32" t="n">
        <v>34199.48</v>
      </c>
      <c r="F533" s="32" t="n">
        <v>51002.6</v>
      </c>
      <c r="G533" s="31" t="n">
        <v>0</v>
      </c>
      <c r="H533" s="31" t="n">
        <v>903.64</v>
      </c>
      <c r="I533" s="31" t="n">
        <v>903.64</v>
      </c>
      <c r="J533" s="31" t="n">
        <v>903.64</v>
      </c>
      <c r="K533" s="32" t="n">
        <v>87913</v>
      </c>
    </row>
    <row r="534" s="3" customFormat="true" ht="16.5" hidden="false" customHeight="true" outlineLevel="0" collapsed="false">
      <c r="A534" s="27"/>
      <c r="B534" s="28"/>
      <c r="C534" s="29"/>
      <c r="D534" s="30" t="s">
        <v>29</v>
      </c>
      <c r="E534" s="31" t="n">
        <v>0</v>
      </c>
      <c r="F534" s="31" t="n">
        <v>0</v>
      </c>
      <c r="G534" s="31" t="n">
        <v>0</v>
      </c>
      <c r="H534" s="31" t="n">
        <v>0</v>
      </c>
      <c r="I534" s="31" t="n">
        <v>0</v>
      </c>
      <c r="J534" s="31" t="n">
        <v>0</v>
      </c>
      <c r="K534" s="32" t="n">
        <v>0</v>
      </c>
    </row>
    <row r="535" s="3" customFormat="true" ht="16.5" hidden="false" customHeight="true" outlineLevel="0" collapsed="false">
      <c r="A535" s="27"/>
      <c r="B535" s="28"/>
      <c r="C535" s="29"/>
      <c r="D535" s="30" t="s">
        <v>30</v>
      </c>
      <c r="E535" s="48" t="n">
        <v>33236.2</v>
      </c>
      <c r="F535" s="48" t="n">
        <v>50042</v>
      </c>
      <c r="G535" s="31" t="n">
        <v>0</v>
      </c>
      <c r="H535" s="31" t="n">
        <v>0</v>
      </c>
      <c r="I535" s="31" t="n">
        <v>0</v>
      </c>
      <c r="J535" s="31" t="n">
        <v>0</v>
      </c>
      <c r="K535" s="32" t="n">
        <v>83278.2</v>
      </c>
    </row>
    <row r="536" s="3" customFormat="true" ht="16.5" hidden="false" customHeight="true" outlineLevel="0" collapsed="false">
      <c r="A536" s="27"/>
      <c r="B536" s="28"/>
      <c r="C536" s="29"/>
      <c r="D536" s="30" t="s">
        <v>31</v>
      </c>
      <c r="E536" s="31" t="n">
        <v>963.28</v>
      </c>
      <c r="F536" s="31" t="n">
        <v>960.6</v>
      </c>
      <c r="G536" s="31" t="n">
        <v>0</v>
      </c>
      <c r="H536" s="31" t="n">
        <v>903.64</v>
      </c>
      <c r="I536" s="31" t="n">
        <v>903.64</v>
      </c>
      <c r="J536" s="31" t="n">
        <v>903.64</v>
      </c>
      <c r="K536" s="32" t="n">
        <v>4634.8</v>
      </c>
    </row>
    <row r="537" s="3" customFormat="true" ht="16.5" hidden="false" customHeight="true" outlineLevel="0" collapsed="false">
      <c r="A537" s="27"/>
      <c r="B537" s="28"/>
      <c r="C537" s="29"/>
      <c r="D537" s="30" t="s">
        <v>32</v>
      </c>
      <c r="E537" s="31" t="n">
        <v>0</v>
      </c>
      <c r="F537" s="31" t="n">
        <v>0</v>
      </c>
      <c r="G537" s="31" t="n">
        <v>0</v>
      </c>
      <c r="H537" s="31" t="n">
        <v>0</v>
      </c>
      <c r="I537" s="31" t="n">
        <v>0</v>
      </c>
      <c r="J537" s="31" t="n">
        <v>0</v>
      </c>
      <c r="K537" s="32" t="n">
        <v>0</v>
      </c>
    </row>
    <row r="538" s="3" customFormat="true" ht="12.75" hidden="false" customHeight="true" outlineLevel="0" collapsed="false">
      <c r="A538" s="36" t="s">
        <v>206</v>
      </c>
      <c r="B538" s="30" t="s">
        <v>207</v>
      </c>
      <c r="C538" s="30"/>
      <c r="D538" s="30"/>
      <c r="E538" s="30"/>
      <c r="F538" s="30"/>
      <c r="G538" s="30"/>
      <c r="H538" s="30"/>
      <c r="I538" s="30"/>
      <c r="J538" s="30"/>
      <c r="K538" s="29"/>
    </row>
    <row r="539" s="3" customFormat="true" ht="27" hidden="false" customHeight="true" outlineLevel="0" collapsed="false">
      <c r="A539" s="27" t="s">
        <v>208</v>
      </c>
      <c r="B539" s="28" t="s">
        <v>209</v>
      </c>
      <c r="C539" s="29" t="s">
        <v>27</v>
      </c>
      <c r="D539" s="30" t="s">
        <v>28</v>
      </c>
      <c r="E539" s="32" t="n">
        <v>750</v>
      </c>
      <c r="F539" s="32" t="n">
        <v>750</v>
      </c>
      <c r="G539" s="32" t="n">
        <v>750</v>
      </c>
      <c r="H539" s="32" t="n">
        <v>0</v>
      </c>
      <c r="I539" s="32" t="n">
        <v>0</v>
      </c>
      <c r="J539" s="32" t="n">
        <v>0</v>
      </c>
      <c r="K539" s="32" t="n">
        <v>2250</v>
      </c>
      <c r="L539" s="39"/>
    </row>
    <row r="540" s="3" customFormat="true" ht="12.75" hidden="false" customHeight="true" outlineLevel="0" collapsed="false">
      <c r="A540" s="27"/>
      <c r="B540" s="28"/>
      <c r="C540" s="29"/>
      <c r="D540" s="30" t="s">
        <v>29</v>
      </c>
      <c r="E540" s="32" t="n">
        <v>0</v>
      </c>
      <c r="F540" s="32" t="n">
        <v>0</v>
      </c>
      <c r="G540" s="32" t="n">
        <v>0</v>
      </c>
      <c r="H540" s="32" t="n">
        <v>0</v>
      </c>
      <c r="I540" s="32" t="n">
        <v>0</v>
      </c>
      <c r="J540" s="32" t="n">
        <v>0</v>
      </c>
      <c r="K540" s="32" t="n">
        <v>0</v>
      </c>
    </row>
    <row r="541" s="3" customFormat="true" ht="12.75" hidden="false" customHeight="true" outlineLevel="0" collapsed="false">
      <c r="A541" s="27"/>
      <c r="B541" s="28"/>
      <c r="C541" s="29"/>
      <c r="D541" s="30" t="s">
        <v>30</v>
      </c>
      <c r="E541" s="32" t="n">
        <v>740</v>
      </c>
      <c r="F541" s="32" t="n">
        <v>740</v>
      </c>
      <c r="G541" s="32" t="n">
        <v>740</v>
      </c>
      <c r="H541" s="32" t="n">
        <v>0</v>
      </c>
      <c r="I541" s="32" t="n">
        <v>0</v>
      </c>
      <c r="J541" s="32" t="n">
        <v>0</v>
      </c>
      <c r="K541" s="32" t="n">
        <v>2220</v>
      </c>
    </row>
    <row r="542" s="3" customFormat="true" ht="12.75" hidden="false" customHeight="true" outlineLevel="0" collapsed="false">
      <c r="A542" s="27"/>
      <c r="B542" s="28"/>
      <c r="C542" s="29"/>
      <c r="D542" s="30" t="s">
        <v>31</v>
      </c>
      <c r="E542" s="32" t="n">
        <v>10</v>
      </c>
      <c r="F542" s="32" t="n">
        <v>10</v>
      </c>
      <c r="G542" s="32" t="n">
        <v>10</v>
      </c>
      <c r="H542" s="32" t="n">
        <v>0</v>
      </c>
      <c r="I542" s="32" t="n">
        <v>0</v>
      </c>
      <c r="J542" s="32" t="n">
        <v>0</v>
      </c>
      <c r="K542" s="32" t="n">
        <v>30</v>
      </c>
    </row>
    <row r="543" s="3" customFormat="true" ht="12.75" hidden="false" customHeight="true" outlineLevel="0" collapsed="false">
      <c r="A543" s="27"/>
      <c r="B543" s="28"/>
      <c r="C543" s="29"/>
      <c r="D543" s="30" t="s">
        <v>32</v>
      </c>
      <c r="E543" s="32" t="n">
        <v>0</v>
      </c>
      <c r="F543" s="32" t="n">
        <v>0</v>
      </c>
      <c r="G543" s="32" t="n">
        <v>0</v>
      </c>
      <c r="H543" s="32" t="n">
        <v>0</v>
      </c>
      <c r="I543" s="32" t="n">
        <v>0</v>
      </c>
      <c r="J543" s="32" t="n">
        <v>0</v>
      </c>
      <c r="K543" s="32" t="n">
        <v>0</v>
      </c>
    </row>
    <row r="544" s="3" customFormat="true" ht="14.25" hidden="false" customHeight="true" outlineLevel="0" collapsed="false">
      <c r="A544" s="27"/>
      <c r="B544" s="28"/>
      <c r="C544" s="29" t="s">
        <v>33</v>
      </c>
      <c r="D544" s="30" t="s">
        <v>28</v>
      </c>
      <c r="E544" s="32" t="n">
        <v>750</v>
      </c>
      <c r="F544" s="32" t="n">
        <v>750</v>
      </c>
      <c r="G544" s="32" t="n">
        <v>750</v>
      </c>
      <c r="H544" s="32" t="n">
        <v>0</v>
      </c>
      <c r="I544" s="32" t="n">
        <v>0</v>
      </c>
      <c r="J544" s="32" t="n">
        <v>0</v>
      </c>
      <c r="K544" s="32" t="n">
        <v>2250</v>
      </c>
    </row>
    <row r="545" s="3" customFormat="true" ht="12.75" hidden="false" customHeight="true" outlineLevel="0" collapsed="false">
      <c r="A545" s="27"/>
      <c r="B545" s="28"/>
      <c r="C545" s="29"/>
      <c r="D545" s="30" t="s">
        <v>29</v>
      </c>
      <c r="E545" s="32" t="n">
        <v>0</v>
      </c>
      <c r="F545" s="32" t="n">
        <v>0</v>
      </c>
      <c r="G545" s="32" t="n">
        <v>0</v>
      </c>
      <c r="H545" s="32" t="n">
        <v>0</v>
      </c>
      <c r="I545" s="32" t="n">
        <v>0</v>
      </c>
      <c r="J545" s="32" t="n">
        <v>0</v>
      </c>
      <c r="K545" s="32" t="n">
        <v>0</v>
      </c>
    </row>
    <row r="546" s="3" customFormat="true" ht="12.75" hidden="false" customHeight="true" outlineLevel="0" collapsed="false">
      <c r="A546" s="27"/>
      <c r="B546" s="28"/>
      <c r="C546" s="29"/>
      <c r="D546" s="30" t="s">
        <v>30</v>
      </c>
      <c r="E546" s="32" t="n">
        <v>740</v>
      </c>
      <c r="F546" s="32" t="n">
        <v>740</v>
      </c>
      <c r="G546" s="32" t="n">
        <v>740</v>
      </c>
      <c r="H546" s="32" t="n">
        <v>0</v>
      </c>
      <c r="I546" s="32" t="n">
        <v>0</v>
      </c>
      <c r="J546" s="32" t="n">
        <v>0</v>
      </c>
      <c r="K546" s="32" t="n">
        <v>2220</v>
      </c>
    </row>
    <row r="547" s="3" customFormat="true" ht="12.75" hidden="false" customHeight="true" outlineLevel="0" collapsed="false">
      <c r="A547" s="27"/>
      <c r="B547" s="28"/>
      <c r="C547" s="29"/>
      <c r="D547" s="30" t="s">
        <v>31</v>
      </c>
      <c r="E547" s="32" t="n">
        <v>10</v>
      </c>
      <c r="F547" s="32" t="n">
        <v>10</v>
      </c>
      <c r="G547" s="32" t="n">
        <v>10</v>
      </c>
      <c r="H547" s="32" t="n">
        <v>0</v>
      </c>
      <c r="I547" s="32" t="n">
        <v>0</v>
      </c>
      <c r="J547" s="32" t="n">
        <v>0</v>
      </c>
      <c r="K547" s="32" t="n">
        <v>30</v>
      </c>
    </row>
    <row r="548" s="3" customFormat="true" ht="12.75" hidden="false" customHeight="true" outlineLevel="0" collapsed="false">
      <c r="A548" s="27"/>
      <c r="B548" s="28"/>
      <c r="C548" s="29"/>
      <c r="D548" s="30" t="s">
        <v>32</v>
      </c>
      <c r="E548" s="32" t="n">
        <v>0</v>
      </c>
      <c r="F548" s="32" t="n">
        <v>0</v>
      </c>
      <c r="G548" s="32" t="n">
        <v>0</v>
      </c>
      <c r="H548" s="32" t="n">
        <v>0</v>
      </c>
      <c r="I548" s="32" t="n">
        <v>0</v>
      </c>
      <c r="J548" s="32" t="n">
        <v>0</v>
      </c>
      <c r="K548" s="32" t="n">
        <v>0</v>
      </c>
    </row>
    <row r="549" s="3" customFormat="true" ht="16.5" hidden="false" customHeight="true" outlineLevel="0" collapsed="false">
      <c r="A549" s="27" t="s">
        <v>210</v>
      </c>
      <c r="B549" s="28" t="s">
        <v>211</v>
      </c>
      <c r="C549" s="29" t="s">
        <v>33</v>
      </c>
      <c r="D549" s="30" t="s">
        <v>28</v>
      </c>
      <c r="E549" s="32" t="n">
        <v>90</v>
      </c>
      <c r="F549" s="32" t="n">
        <v>90</v>
      </c>
      <c r="G549" s="32" t="n">
        <v>90</v>
      </c>
      <c r="H549" s="32" t="n">
        <v>0</v>
      </c>
      <c r="I549" s="32" t="n">
        <v>0</v>
      </c>
      <c r="J549" s="32" t="n">
        <v>0</v>
      </c>
      <c r="K549" s="32" t="n">
        <v>270</v>
      </c>
    </row>
    <row r="550" s="3" customFormat="true" ht="16.5" hidden="false" customHeight="true" outlineLevel="0" collapsed="false">
      <c r="A550" s="27"/>
      <c r="B550" s="28"/>
      <c r="C550" s="29"/>
      <c r="D550" s="30" t="s">
        <v>29</v>
      </c>
      <c r="E550" s="32" t="n">
        <v>0</v>
      </c>
      <c r="F550" s="32" t="n">
        <v>0</v>
      </c>
      <c r="G550" s="32" t="n">
        <v>0</v>
      </c>
      <c r="H550" s="32" t="n">
        <v>0</v>
      </c>
      <c r="I550" s="32" t="n">
        <v>0</v>
      </c>
      <c r="J550" s="32" t="n">
        <v>0</v>
      </c>
      <c r="K550" s="32" t="n">
        <v>0</v>
      </c>
    </row>
    <row r="551" s="3" customFormat="true" ht="16.5" hidden="false" customHeight="true" outlineLevel="0" collapsed="false">
      <c r="A551" s="27"/>
      <c r="B551" s="28"/>
      <c r="C551" s="29"/>
      <c r="D551" s="30" t="s">
        <v>30</v>
      </c>
      <c r="E551" s="32" t="n">
        <v>90</v>
      </c>
      <c r="F551" s="32" t="n">
        <v>90</v>
      </c>
      <c r="G551" s="32" t="n">
        <v>90</v>
      </c>
      <c r="H551" s="32" t="n">
        <v>0</v>
      </c>
      <c r="I551" s="32" t="n">
        <v>0</v>
      </c>
      <c r="J551" s="32" t="n">
        <v>0</v>
      </c>
      <c r="K551" s="32" t="n">
        <v>270</v>
      </c>
    </row>
    <row r="552" s="3" customFormat="true" ht="16.5" hidden="false" customHeight="true" outlineLevel="0" collapsed="false">
      <c r="A552" s="27"/>
      <c r="B552" s="28"/>
      <c r="C552" s="29"/>
      <c r="D552" s="30" t="s">
        <v>31</v>
      </c>
      <c r="E552" s="32" t="n">
        <v>0</v>
      </c>
      <c r="F552" s="32" t="n">
        <v>0</v>
      </c>
      <c r="G552" s="32" t="n">
        <v>0</v>
      </c>
      <c r="H552" s="32" t="n">
        <v>0</v>
      </c>
      <c r="I552" s="32" t="n">
        <v>0</v>
      </c>
      <c r="J552" s="32" t="n">
        <v>0</v>
      </c>
      <c r="K552" s="32" t="n">
        <v>0</v>
      </c>
    </row>
    <row r="553" s="3" customFormat="true" ht="16.5" hidden="false" customHeight="true" outlineLevel="0" collapsed="false">
      <c r="A553" s="27"/>
      <c r="B553" s="28"/>
      <c r="C553" s="29"/>
      <c r="D553" s="30" t="s">
        <v>32</v>
      </c>
      <c r="E553" s="32" t="n">
        <v>0</v>
      </c>
      <c r="F553" s="32" t="n">
        <v>0</v>
      </c>
      <c r="G553" s="32" t="n">
        <v>0</v>
      </c>
      <c r="H553" s="32" t="n">
        <v>0</v>
      </c>
      <c r="I553" s="32" t="n">
        <v>0</v>
      </c>
      <c r="J553" s="32" t="n">
        <v>0</v>
      </c>
      <c r="K553" s="32" t="n">
        <v>0</v>
      </c>
    </row>
    <row r="554" s="3" customFormat="true" ht="16.5" hidden="false" customHeight="true" outlineLevel="0" collapsed="false">
      <c r="A554" s="27" t="s">
        <v>212</v>
      </c>
      <c r="B554" s="28" t="s">
        <v>213</v>
      </c>
      <c r="C554" s="29" t="s">
        <v>33</v>
      </c>
      <c r="D554" s="30" t="s">
        <v>28</v>
      </c>
      <c r="E554" s="32" t="n">
        <v>130</v>
      </c>
      <c r="F554" s="32" t="n">
        <v>130</v>
      </c>
      <c r="G554" s="32" t="n">
        <v>130</v>
      </c>
      <c r="H554" s="32" t="n">
        <v>0</v>
      </c>
      <c r="I554" s="32" t="n">
        <v>0</v>
      </c>
      <c r="J554" s="32" t="n">
        <v>0</v>
      </c>
      <c r="K554" s="32" t="n">
        <v>390</v>
      </c>
    </row>
    <row r="555" s="3" customFormat="true" ht="16.5" hidden="false" customHeight="true" outlineLevel="0" collapsed="false">
      <c r="A555" s="27"/>
      <c r="B555" s="28"/>
      <c r="C555" s="29"/>
      <c r="D555" s="30" t="s">
        <v>29</v>
      </c>
      <c r="E555" s="32" t="n">
        <v>0</v>
      </c>
      <c r="F555" s="32" t="n">
        <v>0</v>
      </c>
      <c r="G555" s="32" t="n">
        <v>0</v>
      </c>
      <c r="H555" s="32" t="n">
        <v>0</v>
      </c>
      <c r="I555" s="32" t="n">
        <v>0</v>
      </c>
      <c r="J555" s="32" t="n">
        <v>0</v>
      </c>
      <c r="K555" s="32" t="n">
        <v>0</v>
      </c>
    </row>
    <row r="556" s="3" customFormat="true" ht="16.5" hidden="false" customHeight="true" outlineLevel="0" collapsed="false">
      <c r="A556" s="27"/>
      <c r="B556" s="28"/>
      <c r="C556" s="29"/>
      <c r="D556" s="30" t="s">
        <v>30</v>
      </c>
      <c r="E556" s="32" t="n">
        <v>130</v>
      </c>
      <c r="F556" s="32" t="n">
        <v>130</v>
      </c>
      <c r="G556" s="32" t="n">
        <v>130</v>
      </c>
      <c r="H556" s="32" t="n">
        <v>0</v>
      </c>
      <c r="I556" s="32" t="n">
        <v>0</v>
      </c>
      <c r="J556" s="32" t="n">
        <v>0</v>
      </c>
      <c r="K556" s="32" t="n">
        <v>390</v>
      </c>
    </row>
    <row r="557" s="3" customFormat="true" ht="16.5" hidden="false" customHeight="true" outlineLevel="0" collapsed="false">
      <c r="A557" s="27"/>
      <c r="B557" s="28"/>
      <c r="C557" s="29"/>
      <c r="D557" s="30" t="s">
        <v>31</v>
      </c>
      <c r="E557" s="32" t="n">
        <v>0</v>
      </c>
      <c r="F557" s="32" t="n">
        <v>0</v>
      </c>
      <c r="G557" s="32" t="n">
        <v>0</v>
      </c>
      <c r="H557" s="32" t="n">
        <v>0</v>
      </c>
      <c r="I557" s="32" t="n">
        <v>0</v>
      </c>
      <c r="J557" s="32" t="n">
        <v>0</v>
      </c>
      <c r="K557" s="32" t="n">
        <v>0</v>
      </c>
    </row>
    <row r="558" s="3" customFormat="true" ht="16.5" hidden="false" customHeight="true" outlineLevel="0" collapsed="false">
      <c r="A558" s="27"/>
      <c r="B558" s="28"/>
      <c r="C558" s="29"/>
      <c r="D558" s="30" t="s">
        <v>32</v>
      </c>
      <c r="E558" s="32" t="n">
        <v>0</v>
      </c>
      <c r="F558" s="32" t="n">
        <v>0</v>
      </c>
      <c r="G558" s="32" t="n">
        <v>0</v>
      </c>
      <c r="H558" s="32" t="n">
        <v>0</v>
      </c>
      <c r="I558" s="32" t="n">
        <v>0</v>
      </c>
      <c r="J558" s="32" t="n">
        <v>0</v>
      </c>
      <c r="K558" s="32" t="n">
        <v>0</v>
      </c>
    </row>
    <row r="559" s="3" customFormat="true" ht="16.5" hidden="false" customHeight="true" outlineLevel="0" collapsed="false">
      <c r="A559" s="27" t="s">
        <v>214</v>
      </c>
      <c r="B559" s="28" t="s">
        <v>215</v>
      </c>
      <c r="C559" s="29" t="s">
        <v>33</v>
      </c>
      <c r="D559" s="30" t="s">
        <v>28</v>
      </c>
      <c r="E559" s="32" t="n">
        <v>530</v>
      </c>
      <c r="F559" s="32" t="n">
        <v>530</v>
      </c>
      <c r="G559" s="32" t="n">
        <v>530</v>
      </c>
      <c r="H559" s="32" t="n">
        <v>0</v>
      </c>
      <c r="I559" s="32" t="n">
        <v>0</v>
      </c>
      <c r="J559" s="32" t="n">
        <v>0</v>
      </c>
      <c r="K559" s="32" t="n">
        <v>1590</v>
      </c>
    </row>
    <row r="560" s="3" customFormat="true" ht="16.5" hidden="false" customHeight="true" outlineLevel="0" collapsed="false">
      <c r="A560" s="27"/>
      <c r="B560" s="28"/>
      <c r="C560" s="29"/>
      <c r="D560" s="30" t="s">
        <v>29</v>
      </c>
      <c r="E560" s="32" t="n">
        <v>0</v>
      </c>
      <c r="F560" s="32" t="n">
        <v>0</v>
      </c>
      <c r="G560" s="32" t="n">
        <v>0</v>
      </c>
      <c r="H560" s="32" t="n">
        <v>0</v>
      </c>
      <c r="I560" s="32" t="n">
        <v>0</v>
      </c>
      <c r="J560" s="32" t="n">
        <v>0</v>
      </c>
      <c r="K560" s="32" t="n">
        <v>0</v>
      </c>
    </row>
    <row r="561" s="3" customFormat="true" ht="16.5" hidden="false" customHeight="true" outlineLevel="0" collapsed="false">
      <c r="A561" s="27"/>
      <c r="B561" s="28"/>
      <c r="C561" s="29"/>
      <c r="D561" s="30" t="s">
        <v>30</v>
      </c>
      <c r="E561" s="32" t="n">
        <v>520</v>
      </c>
      <c r="F561" s="32" t="n">
        <v>520</v>
      </c>
      <c r="G561" s="32" t="n">
        <v>520</v>
      </c>
      <c r="H561" s="32" t="n">
        <v>0</v>
      </c>
      <c r="I561" s="32" t="n">
        <v>0</v>
      </c>
      <c r="J561" s="32" t="n">
        <v>0</v>
      </c>
      <c r="K561" s="32" t="n">
        <v>1560</v>
      </c>
    </row>
    <row r="562" s="3" customFormat="true" ht="16.5" hidden="false" customHeight="true" outlineLevel="0" collapsed="false">
      <c r="A562" s="27"/>
      <c r="B562" s="28"/>
      <c r="C562" s="29"/>
      <c r="D562" s="30" t="s">
        <v>31</v>
      </c>
      <c r="E562" s="32" t="n">
        <v>10</v>
      </c>
      <c r="F562" s="32" t="n">
        <v>10</v>
      </c>
      <c r="G562" s="32" t="n">
        <v>10</v>
      </c>
      <c r="H562" s="32" t="n">
        <v>0</v>
      </c>
      <c r="I562" s="32" t="n">
        <v>0</v>
      </c>
      <c r="J562" s="32" t="n">
        <v>0</v>
      </c>
      <c r="K562" s="32" t="n">
        <v>30</v>
      </c>
    </row>
    <row r="563" s="3" customFormat="true" ht="16.5" hidden="false" customHeight="true" outlineLevel="0" collapsed="false">
      <c r="A563" s="27"/>
      <c r="B563" s="28"/>
      <c r="C563" s="29"/>
      <c r="D563" s="30" t="s">
        <v>32</v>
      </c>
      <c r="E563" s="32" t="n">
        <v>0</v>
      </c>
      <c r="F563" s="32" t="n">
        <v>0</v>
      </c>
      <c r="G563" s="32" t="n">
        <v>0</v>
      </c>
      <c r="H563" s="32" t="n">
        <v>0</v>
      </c>
      <c r="I563" s="32" t="n">
        <v>0</v>
      </c>
      <c r="J563" s="32" t="n">
        <v>0</v>
      </c>
      <c r="K563" s="32" t="n">
        <v>0</v>
      </c>
    </row>
    <row r="564" s="3" customFormat="true" ht="27" hidden="false" customHeight="true" outlineLevel="0" collapsed="false">
      <c r="A564" s="27" t="s">
        <v>216</v>
      </c>
      <c r="B564" s="28" t="s">
        <v>217</v>
      </c>
      <c r="C564" s="29" t="s">
        <v>27</v>
      </c>
      <c r="D564" s="30" t="s">
        <v>28</v>
      </c>
      <c r="E564" s="32" t="n">
        <v>8600.8</v>
      </c>
      <c r="F564" s="32" t="n">
        <v>8600.8</v>
      </c>
      <c r="G564" s="32" t="n">
        <v>8600.8</v>
      </c>
      <c r="H564" s="32" t="n">
        <v>9358.8</v>
      </c>
      <c r="I564" s="32" t="n">
        <v>9650</v>
      </c>
      <c r="J564" s="32" t="n">
        <v>9980</v>
      </c>
      <c r="K564" s="32" t="n">
        <v>54791.2</v>
      </c>
      <c r="L564" s="39"/>
    </row>
    <row r="565" s="3" customFormat="true" ht="12.75" hidden="false" customHeight="true" outlineLevel="0" collapsed="false">
      <c r="A565" s="27"/>
      <c r="B565" s="28"/>
      <c r="C565" s="29"/>
      <c r="D565" s="30" t="s">
        <v>29</v>
      </c>
      <c r="E565" s="32" t="n">
        <v>0</v>
      </c>
      <c r="F565" s="32" t="n">
        <v>0</v>
      </c>
      <c r="G565" s="32" t="n">
        <v>0</v>
      </c>
      <c r="H565" s="32" t="n">
        <v>0</v>
      </c>
      <c r="I565" s="32" t="n">
        <v>0</v>
      </c>
      <c r="J565" s="32" t="n">
        <v>0</v>
      </c>
      <c r="K565" s="32" t="n">
        <v>0</v>
      </c>
    </row>
    <row r="566" s="3" customFormat="true" ht="12.75" hidden="false" customHeight="true" outlineLevel="0" collapsed="false">
      <c r="A566" s="27"/>
      <c r="B566" s="28"/>
      <c r="C566" s="29"/>
      <c r="D566" s="30" t="s">
        <v>30</v>
      </c>
      <c r="E566" s="32" t="n">
        <v>0</v>
      </c>
      <c r="F566" s="32" t="n">
        <v>0</v>
      </c>
      <c r="G566" s="32" t="n">
        <v>0</v>
      </c>
      <c r="H566" s="32" t="n">
        <v>0</v>
      </c>
      <c r="I566" s="32" t="n">
        <v>0</v>
      </c>
      <c r="J566" s="32" t="n">
        <v>0</v>
      </c>
      <c r="K566" s="32" t="n">
        <v>0</v>
      </c>
    </row>
    <row r="567" s="3" customFormat="true" ht="12.75" hidden="false" customHeight="true" outlineLevel="0" collapsed="false">
      <c r="A567" s="27"/>
      <c r="B567" s="28"/>
      <c r="C567" s="29"/>
      <c r="D567" s="30" t="s">
        <v>31</v>
      </c>
      <c r="E567" s="32" t="n">
        <v>8600.8</v>
      </c>
      <c r="F567" s="32" t="n">
        <v>8600.8</v>
      </c>
      <c r="G567" s="32" t="n">
        <v>8600.8</v>
      </c>
      <c r="H567" s="32" t="n">
        <v>9358.8</v>
      </c>
      <c r="I567" s="32" t="n">
        <v>9650</v>
      </c>
      <c r="J567" s="32" t="n">
        <v>9980</v>
      </c>
      <c r="K567" s="32" t="n">
        <v>54791.2</v>
      </c>
    </row>
    <row r="568" s="3" customFormat="true" ht="12.75" hidden="false" customHeight="true" outlineLevel="0" collapsed="false">
      <c r="A568" s="27"/>
      <c r="B568" s="28"/>
      <c r="C568" s="29"/>
      <c r="D568" s="30" t="s">
        <v>32</v>
      </c>
      <c r="E568" s="32" t="n">
        <v>0</v>
      </c>
      <c r="F568" s="32" t="n">
        <v>0</v>
      </c>
      <c r="G568" s="32" t="n">
        <v>0</v>
      </c>
      <c r="H568" s="32" t="n">
        <v>0</v>
      </c>
      <c r="I568" s="32" t="n">
        <v>0</v>
      </c>
      <c r="J568" s="32" t="n">
        <v>0</v>
      </c>
      <c r="K568" s="32" t="n">
        <v>0</v>
      </c>
    </row>
    <row r="569" s="3" customFormat="true" ht="18" hidden="false" customHeight="true" outlineLevel="0" collapsed="false">
      <c r="A569" s="27"/>
      <c r="B569" s="28"/>
      <c r="C569" s="29" t="s">
        <v>33</v>
      </c>
      <c r="D569" s="30" t="s">
        <v>28</v>
      </c>
      <c r="E569" s="32" t="n">
        <v>8600.8</v>
      </c>
      <c r="F569" s="32" t="n">
        <v>8600.8</v>
      </c>
      <c r="G569" s="32" t="n">
        <v>8600.8</v>
      </c>
      <c r="H569" s="32" t="n">
        <v>9358.8</v>
      </c>
      <c r="I569" s="32" t="n">
        <v>9650</v>
      </c>
      <c r="J569" s="32" t="n">
        <v>9980</v>
      </c>
      <c r="K569" s="32" t="n">
        <v>54791.2</v>
      </c>
    </row>
    <row r="570" s="3" customFormat="true" ht="12.75" hidden="false" customHeight="true" outlineLevel="0" collapsed="false">
      <c r="A570" s="27"/>
      <c r="B570" s="28"/>
      <c r="C570" s="29"/>
      <c r="D570" s="30" t="s">
        <v>29</v>
      </c>
      <c r="E570" s="32" t="n">
        <v>0</v>
      </c>
      <c r="F570" s="32" t="n">
        <v>0</v>
      </c>
      <c r="G570" s="32" t="n">
        <v>0</v>
      </c>
      <c r="H570" s="32" t="n">
        <v>0</v>
      </c>
      <c r="I570" s="32" t="n">
        <v>0</v>
      </c>
      <c r="J570" s="32" t="n">
        <v>0</v>
      </c>
      <c r="K570" s="32" t="n">
        <v>0</v>
      </c>
    </row>
    <row r="571" s="3" customFormat="true" ht="12.75" hidden="false" customHeight="true" outlineLevel="0" collapsed="false">
      <c r="A571" s="27"/>
      <c r="B571" s="28"/>
      <c r="C571" s="29"/>
      <c r="D571" s="30" t="s">
        <v>30</v>
      </c>
      <c r="E571" s="32" t="n">
        <v>0</v>
      </c>
      <c r="F571" s="32" t="n">
        <v>0</v>
      </c>
      <c r="G571" s="32" t="n">
        <v>0</v>
      </c>
      <c r="H571" s="32" t="n">
        <v>0</v>
      </c>
      <c r="I571" s="32" t="n">
        <v>0</v>
      </c>
      <c r="J571" s="32" t="n">
        <v>0</v>
      </c>
      <c r="K571" s="32" t="n">
        <v>0</v>
      </c>
    </row>
    <row r="572" s="3" customFormat="true" ht="12.75" hidden="false" customHeight="true" outlineLevel="0" collapsed="false">
      <c r="A572" s="27"/>
      <c r="B572" s="28"/>
      <c r="C572" s="29"/>
      <c r="D572" s="30" t="s">
        <v>31</v>
      </c>
      <c r="E572" s="32" t="n">
        <v>8600.8</v>
      </c>
      <c r="F572" s="32" t="n">
        <v>8600.8</v>
      </c>
      <c r="G572" s="32" t="n">
        <v>8600.8</v>
      </c>
      <c r="H572" s="32" t="n">
        <v>9358.8</v>
      </c>
      <c r="I572" s="32" t="n">
        <v>9650</v>
      </c>
      <c r="J572" s="32" t="n">
        <v>9980</v>
      </c>
      <c r="K572" s="32" t="n">
        <v>54791.2</v>
      </c>
    </row>
    <row r="573" s="3" customFormat="true" ht="12.75" hidden="false" customHeight="true" outlineLevel="0" collapsed="false">
      <c r="A573" s="27"/>
      <c r="B573" s="28"/>
      <c r="C573" s="29"/>
      <c r="D573" s="30" t="s">
        <v>32</v>
      </c>
      <c r="E573" s="32" t="n">
        <v>0</v>
      </c>
      <c r="F573" s="32" t="n">
        <v>0</v>
      </c>
      <c r="G573" s="32" t="n">
        <v>0</v>
      </c>
      <c r="H573" s="32" t="n">
        <v>0</v>
      </c>
      <c r="I573" s="32" t="n">
        <v>0</v>
      </c>
      <c r="J573" s="32" t="n">
        <v>0</v>
      </c>
      <c r="K573" s="32" t="n">
        <v>0</v>
      </c>
    </row>
    <row r="574" s="3" customFormat="true" ht="15.75" hidden="false" customHeight="true" outlineLevel="0" collapsed="false">
      <c r="A574" s="27" t="s">
        <v>218</v>
      </c>
      <c r="B574" s="28" t="s">
        <v>219</v>
      </c>
      <c r="C574" s="29" t="s">
        <v>33</v>
      </c>
      <c r="D574" s="30" t="s">
        <v>28</v>
      </c>
      <c r="E574" s="32" t="n">
        <v>5488.34</v>
      </c>
      <c r="F574" s="32" t="n">
        <v>5488.34</v>
      </c>
      <c r="G574" s="32" t="n">
        <v>5488.34</v>
      </c>
      <c r="H574" s="32" t="n">
        <v>5488.34</v>
      </c>
      <c r="I574" s="32" t="n">
        <v>5488.34</v>
      </c>
      <c r="J574" s="32" t="n">
        <v>5488.34</v>
      </c>
      <c r="K574" s="32" t="n">
        <v>32930.04</v>
      </c>
    </row>
    <row r="575" s="3" customFormat="true" ht="15.75" hidden="false" customHeight="true" outlineLevel="0" collapsed="false">
      <c r="A575" s="27"/>
      <c r="B575" s="28"/>
      <c r="C575" s="29"/>
      <c r="D575" s="30" t="s">
        <v>29</v>
      </c>
      <c r="E575" s="31" t="n">
        <v>0</v>
      </c>
      <c r="F575" s="31" t="n">
        <v>0</v>
      </c>
      <c r="G575" s="31" t="n">
        <v>0</v>
      </c>
      <c r="H575" s="31" t="n">
        <v>0</v>
      </c>
      <c r="I575" s="31" t="n">
        <v>0</v>
      </c>
      <c r="J575" s="31" t="n">
        <v>0</v>
      </c>
      <c r="K575" s="32" t="n">
        <v>0</v>
      </c>
    </row>
    <row r="576" s="3" customFormat="true" ht="15.75" hidden="false" customHeight="true" outlineLevel="0" collapsed="false">
      <c r="A576" s="27"/>
      <c r="B576" s="28"/>
      <c r="C576" s="29"/>
      <c r="D576" s="30" t="s">
        <v>30</v>
      </c>
      <c r="E576" s="31" t="n">
        <v>0</v>
      </c>
      <c r="F576" s="31" t="n">
        <v>0</v>
      </c>
      <c r="G576" s="31" t="n">
        <v>0</v>
      </c>
      <c r="H576" s="31" t="n">
        <v>0</v>
      </c>
      <c r="I576" s="31" t="n">
        <v>0</v>
      </c>
      <c r="J576" s="31" t="n">
        <v>0</v>
      </c>
      <c r="K576" s="32" t="n">
        <v>0</v>
      </c>
    </row>
    <row r="577" s="3" customFormat="true" ht="15.75" hidden="false" customHeight="true" outlineLevel="0" collapsed="false">
      <c r="A577" s="27"/>
      <c r="B577" s="28"/>
      <c r="C577" s="29"/>
      <c r="D577" s="30" t="s">
        <v>31</v>
      </c>
      <c r="E577" s="31" t="n">
        <v>5488.34</v>
      </c>
      <c r="F577" s="31" t="n">
        <v>5488.34</v>
      </c>
      <c r="G577" s="31" t="n">
        <v>5488.34</v>
      </c>
      <c r="H577" s="31" t="n">
        <v>5488.34</v>
      </c>
      <c r="I577" s="31" t="n">
        <v>5488.34</v>
      </c>
      <c r="J577" s="31" t="n">
        <v>5488.34</v>
      </c>
      <c r="K577" s="32" t="n">
        <v>32930.04</v>
      </c>
    </row>
    <row r="578" s="3" customFormat="true" ht="15.75" hidden="false" customHeight="true" outlineLevel="0" collapsed="false">
      <c r="A578" s="27"/>
      <c r="B578" s="28"/>
      <c r="C578" s="29"/>
      <c r="D578" s="30" t="s">
        <v>32</v>
      </c>
      <c r="E578" s="31" t="n">
        <v>0</v>
      </c>
      <c r="F578" s="31" t="n">
        <v>0</v>
      </c>
      <c r="G578" s="31" t="n">
        <v>0</v>
      </c>
      <c r="H578" s="31" t="n">
        <v>0</v>
      </c>
      <c r="I578" s="31" t="n">
        <v>0</v>
      </c>
      <c r="J578" s="31" t="n">
        <v>0</v>
      </c>
      <c r="K578" s="32" t="n">
        <v>0</v>
      </c>
    </row>
    <row r="579" s="3" customFormat="true" ht="15.75" hidden="false" customHeight="true" outlineLevel="0" collapsed="false">
      <c r="A579" s="27" t="s">
        <v>220</v>
      </c>
      <c r="B579" s="28" t="s">
        <v>221</v>
      </c>
      <c r="C579" s="29" t="s">
        <v>33</v>
      </c>
      <c r="D579" s="30" t="s">
        <v>28</v>
      </c>
      <c r="E579" s="32" t="n">
        <v>120</v>
      </c>
      <c r="F579" s="32" t="n">
        <v>120</v>
      </c>
      <c r="G579" s="32" t="n">
        <v>120</v>
      </c>
      <c r="H579" s="32" t="n">
        <v>130</v>
      </c>
      <c r="I579" s="32" t="n">
        <v>130</v>
      </c>
      <c r="J579" s="32" t="n">
        <v>130</v>
      </c>
      <c r="K579" s="32" t="n">
        <v>750</v>
      </c>
    </row>
    <row r="580" s="3" customFormat="true" ht="15.75" hidden="false" customHeight="true" outlineLevel="0" collapsed="false">
      <c r="A580" s="27"/>
      <c r="B580" s="28"/>
      <c r="C580" s="29"/>
      <c r="D580" s="30" t="s">
        <v>29</v>
      </c>
      <c r="E580" s="31" t="n">
        <v>0</v>
      </c>
      <c r="F580" s="31" t="n">
        <v>0</v>
      </c>
      <c r="G580" s="31" t="n">
        <v>0</v>
      </c>
      <c r="H580" s="31" t="n">
        <v>0</v>
      </c>
      <c r="I580" s="31" t="n">
        <v>0</v>
      </c>
      <c r="J580" s="31" t="n">
        <v>0</v>
      </c>
      <c r="K580" s="32" t="n">
        <v>0</v>
      </c>
    </row>
    <row r="581" s="3" customFormat="true" ht="15.75" hidden="false" customHeight="true" outlineLevel="0" collapsed="false">
      <c r="A581" s="27"/>
      <c r="B581" s="28"/>
      <c r="C581" s="29"/>
      <c r="D581" s="30" t="s">
        <v>30</v>
      </c>
      <c r="E581" s="31" t="n">
        <v>0</v>
      </c>
      <c r="F581" s="31" t="n">
        <v>0</v>
      </c>
      <c r="G581" s="31" t="n">
        <v>0</v>
      </c>
      <c r="H581" s="31" t="n">
        <v>0</v>
      </c>
      <c r="I581" s="31" t="n">
        <v>0</v>
      </c>
      <c r="J581" s="31" t="n">
        <v>0</v>
      </c>
      <c r="K581" s="32" t="n">
        <v>0</v>
      </c>
    </row>
    <row r="582" s="3" customFormat="true" ht="15.75" hidden="false" customHeight="true" outlineLevel="0" collapsed="false">
      <c r="A582" s="27"/>
      <c r="B582" s="28"/>
      <c r="C582" s="29"/>
      <c r="D582" s="30" t="s">
        <v>31</v>
      </c>
      <c r="E582" s="48" t="n">
        <v>120</v>
      </c>
      <c r="F582" s="48" t="n">
        <v>120</v>
      </c>
      <c r="G582" s="48" t="n">
        <v>120</v>
      </c>
      <c r="H582" s="48" t="n">
        <v>130</v>
      </c>
      <c r="I582" s="48" t="n">
        <v>130</v>
      </c>
      <c r="J582" s="48" t="n">
        <v>130</v>
      </c>
      <c r="K582" s="32" t="n">
        <v>750</v>
      </c>
    </row>
    <row r="583" s="3" customFormat="true" ht="15.75" hidden="false" customHeight="true" outlineLevel="0" collapsed="false">
      <c r="A583" s="27"/>
      <c r="B583" s="28"/>
      <c r="C583" s="29"/>
      <c r="D583" s="30" t="s">
        <v>32</v>
      </c>
      <c r="E583" s="31" t="n">
        <v>0</v>
      </c>
      <c r="F583" s="31" t="n">
        <v>0</v>
      </c>
      <c r="G583" s="31" t="n">
        <v>0</v>
      </c>
      <c r="H583" s="31" t="n">
        <v>0</v>
      </c>
      <c r="I583" s="31" t="n">
        <v>0</v>
      </c>
      <c r="J583" s="31" t="n">
        <v>0</v>
      </c>
      <c r="K583" s="32" t="n">
        <v>0</v>
      </c>
    </row>
    <row r="584" s="3" customFormat="true" ht="15.75" hidden="true" customHeight="true" outlineLevel="0" collapsed="false">
      <c r="A584" s="27" t="s">
        <v>222</v>
      </c>
      <c r="B584" s="28" t="s">
        <v>223</v>
      </c>
      <c r="C584" s="29" t="s">
        <v>33</v>
      </c>
      <c r="D584" s="30" t="s">
        <v>28</v>
      </c>
      <c r="E584" s="32" t="n">
        <v>559.46</v>
      </c>
      <c r="F584" s="32" t="n">
        <v>559.46</v>
      </c>
      <c r="G584" s="32" t="n">
        <v>559.46</v>
      </c>
      <c r="H584" s="32" t="n">
        <v>1299.46</v>
      </c>
      <c r="I584" s="32" t="n">
        <v>1299.46</v>
      </c>
      <c r="J584" s="32" t="n">
        <v>1299.46</v>
      </c>
      <c r="K584" s="32" t="n">
        <v>5576.76</v>
      </c>
    </row>
    <row r="585" s="3" customFormat="true" ht="15.75" hidden="true" customHeight="true" outlineLevel="0" collapsed="false">
      <c r="A585" s="27"/>
      <c r="B585" s="28"/>
      <c r="C585" s="29"/>
      <c r="D585" s="30" t="s">
        <v>29</v>
      </c>
      <c r="E585" s="31" t="n">
        <v>0</v>
      </c>
      <c r="F585" s="31" t="n">
        <v>0</v>
      </c>
      <c r="G585" s="31" t="n">
        <v>0</v>
      </c>
      <c r="H585" s="31" t="n">
        <v>0</v>
      </c>
      <c r="I585" s="31" t="n">
        <v>0</v>
      </c>
      <c r="J585" s="31" t="n">
        <v>0</v>
      </c>
      <c r="K585" s="32" t="n">
        <v>0</v>
      </c>
    </row>
    <row r="586" s="3" customFormat="true" ht="15.75" hidden="true" customHeight="true" outlineLevel="0" collapsed="false">
      <c r="A586" s="27"/>
      <c r="B586" s="28"/>
      <c r="C586" s="29"/>
      <c r="D586" s="30" t="s">
        <v>30</v>
      </c>
      <c r="E586" s="31" t="n">
        <v>0</v>
      </c>
      <c r="F586" s="31" t="n">
        <v>0</v>
      </c>
      <c r="G586" s="31" t="n">
        <v>0</v>
      </c>
      <c r="H586" s="31" t="n">
        <v>0</v>
      </c>
      <c r="I586" s="31" t="n">
        <v>0</v>
      </c>
      <c r="J586" s="31" t="n">
        <v>0</v>
      </c>
      <c r="K586" s="32" t="n">
        <v>0</v>
      </c>
    </row>
    <row r="587" s="3" customFormat="true" ht="15.75" hidden="true" customHeight="true" outlineLevel="0" collapsed="false">
      <c r="A587" s="27"/>
      <c r="B587" s="28"/>
      <c r="C587" s="29"/>
      <c r="D587" s="30" t="s">
        <v>31</v>
      </c>
      <c r="E587" s="31" t="n">
        <v>559.46</v>
      </c>
      <c r="F587" s="31" t="n">
        <v>559.46</v>
      </c>
      <c r="G587" s="31" t="n">
        <v>559.46</v>
      </c>
      <c r="H587" s="31" t="n">
        <v>1299.46</v>
      </c>
      <c r="I587" s="31" t="n">
        <v>1299.46</v>
      </c>
      <c r="J587" s="31" t="n">
        <v>1299.46</v>
      </c>
      <c r="K587" s="32" t="n">
        <v>5576.76</v>
      </c>
    </row>
    <row r="588" s="3" customFormat="true" ht="15.75" hidden="true" customHeight="true" outlineLevel="0" collapsed="false">
      <c r="A588" s="27"/>
      <c r="B588" s="28"/>
      <c r="C588" s="29"/>
      <c r="D588" s="30" t="s">
        <v>32</v>
      </c>
      <c r="E588" s="31" t="n">
        <v>0</v>
      </c>
      <c r="F588" s="31" t="n">
        <v>0</v>
      </c>
      <c r="G588" s="31" t="n">
        <v>0</v>
      </c>
      <c r="H588" s="31" t="n">
        <v>0</v>
      </c>
      <c r="I588" s="31" t="n">
        <v>0</v>
      </c>
      <c r="J588" s="31" t="n">
        <v>0</v>
      </c>
      <c r="K588" s="32" t="n">
        <v>0</v>
      </c>
    </row>
    <row r="589" s="3" customFormat="true" ht="15.75" hidden="false" customHeight="true" outlineLevel="0" collapsed="false">
      <c r="A589" s="27" t="s">
        <v>224</v>
      </c>
      <c r="B589" s="28" t="s">
        <v>225</v>
      </c>
      <c r="C589" s="29" t="s">
        <v>33</v>
      </c>
      <c r="D589" s="30" t="s">
        <v>28</v>
      </c>
      <c r="E589" s="32" t="n">
        <v>559.46</v>
      </c>
      <c r="F589" s="32" t="n">
        <v>559.46</v>
      </c>
      <c r="G589" s="32" t="n">
        <v>559.46</v>
      </c>
      <c r="H589" s="32" t="n">
        <v>1299.46</v>
      </c>
      <c r="I589" s="32" t="n">
        <v>1299.46</v>
      </c>
      <c r="J589" s="32" t="n">
        <v>1299.46</v>
      </c>
      <c r="K589" s="32" t="n">
        <v>5576.76</v>
      </c>
    </row>
    <row r="590" s="3" customFormat="true" ht="15.75" hidden="false" customHeight="true" outlineLevel="0" collapsed="false">
      <c r="A590" s="27"/>
      <c r="B590" s="28"/>
      <c r="C590" s="29"/>
      <c r="D590" s="30" t="s">
        <v>29</v>
      </c>
      <c r="E590" s="31" t="n">
        <v>0</v>
      </c>
      <c r="F590" s="31" t="n">
        <v>0</v>
      </c>
      <c r="G590" s="31" t="n">
        <v>0</v>
      </c>
      <c r="H590" s="31" t="n">
        <v>0</v>
      </c>
      <c r="I590" s="31" t="n">
        <v>0</v>
      </c>
      <c r="J590" s="31" t="n">
        <v>0</v>
      </c>
      <c r="K590" s="32" t="n">
        <v>0</v>
      </c>
    </row>
    <row r="591" s="3" customFormat="true" ht="15.75" hidden="false" customHeight="true" outlineLevel="0" collapsed="false">
      <c r="A591" s="27"/>
      <c r="B591" s="28"/>
      <c r="C591" s="29"/>
      <c r="D591" s="30" t="s">
        <v>30</v>
      </c>
      <c r="E591" s="31" t="n">
        <v>0</v>
      </c>
      <c r="F591" s="31" t="n">
        <v>0</v>
      </c>
      <c r="G591" s="31" t="n">
        <v>0</v>
      </c>
      <c r="H591" s="31" t="n">
        <v>0</v>
      </c>
      <c r="I591" s="31" t="n">
        <v>0</v>
      </c>
      <c r="J591" s="31" t="n">
        <v>0</v>
      </c>
      <c r="K591" s="32" t="n">
        <v>0</v>
      </c>
    </row>
    <row r="592" s="3" customFormat="true" ht="15.75" hidden="false" customHeight="true" outlineLevel="0" collapsed="false">
      <c r="A592" s="27"/>
      <c r="B592" s="28"/>
      <c r="C592" s="29"/>
      <c r="D592" s="30" t="s">
        <v>31</v>
      </c>
      <c r="E592" s="48" t="n">
        <v>559.46</v>
      </c>
      <c r="F592" s="48" t="n">
        <v>559.46</v>
      </c>
      <c r="G592" s="48" t="n">
        <v>559.46</v>
      </c>
      <c r="H592" s="31" t="n">
        <v>1299.46</v>
      </c>
      <c r="I592" s="31" t="n">
        <v>1299.46</v>
      </c>
      <c r="J592" s="31" t="n">
        <v>1299.46</v>
      </c>
      <c r="K592" s="32" t="n">
        <v>5576.76</v>
      </c>
    </row>
    <row r="593" s="3" customFormat="true" ht="15.75" hidden="false" customHeight="true" outlineLevel="0" collapsed="false">
      <c r="A593" s="27"/>
      <c r="B593" s="28"/>
      <c r="C593" s="29"/>
      <c r="D593" s="30" t="s">
        <v>32</v>
      </c>
      <c r="E593" s="31" t="n">
        <v>0</v>
      </c>
      <c r="F593" s="31" t="n">
        <v>0</v>
      </c>
      <c r="G593" s="31" t="n">
        <v>0</v>
      </c>
      <c r="H593" s="31" t="n">
        <v>0</v>
      </c>
      <c r="I593" s="31" t="n">
        <v>0</v>
      </c>
      <c r="J593" s="31" t="n">
        <v>0</v>
      </c>
      <c r="K593" s="32" t="n">
        <v>0</v>
      </c>
    </row>
    <row r="594" s="3" customFormat="true" ht="15.75" hidden="true" customHeight="true" outlineLevel="0" collapsed="false">
      <c r="A594" s="27" t="s">
        <v>226</v>
      </c>
      <c r="B594" s="28" t="s">
        <v>227</v>
      </c>
      <c r="C594" s="29" t="s">
        <v>33</v>
      </c>
      <c r="D594" s="30" t="s">
        <v>28</v>
      </c>
      <c r="E594" s="32" t="n">
        <v>590</v>
      </c>
      <c r="F594" s="32" t="n">
        <v>590</v>
      </c>
      <c r="G594" s="32" t="n">
        <v>590</v>
      </c>
      <c r="H594" s="32" t="n">
        <v>590</v>
      </c>
      <c r="I594" s="32" t="n">
        <v>590</v>
      </c>
      <c r="J594" s="32" t="n">
        <v>590</v>
      </c>
      <c r="K594" s="32" t="n">
        <v>3540</v>
      </c>
    </row>
    <row r="595" s="3" customFormat="true" ht="15.75" hidden="true" customHeight="true" outlineLevel="0" collapsed="false">
      <c r="A595" s="27"/>
      <c r="B595" s="28"/>
      <c r="C595" s="29"/>
      <c r="D595" s="30" t="s">
        <v>29</v>
      </c>
      <c r="E595" s="31" t="n">
        <v>0</v>
      </c>
      <c r="F595" s="31" t="n">
        <v>0</v>
      </c>
      <c r="G595" s="31" t="n">
        <v>0</v>
      </c>
      <c r="H595" s="31" t="n">
        <v>0</v>
      </c>
      <c r="I595" s="31" t="n">
        <v>0</v>
      </c>
      <c r="J595" s="31" t="n">
        <v>0</v>
      </c>
      <c r="K595" s="32" t="n">
        <v>0</v>
      </c>
    </row>
    <row r="596" s="3" customFormat="true" ht="15.75" hidden="true" customHeight="true" outlineLevel="0" collapsed="false">
      <c r="A596" s="27"/>
      <c r="B596" s="28"/>
      <c r="C596" s="29"/>
      <c r="D596" s="30" t="s">
        <v>30</v>
      </c>
      <c r="E596" s="31" t="n">
        <v>0</v>
      </c>
      <c r="F596" s="31" t="n">
        <v>0</v>
      </c>
      <c r="G596" s="31" t="n">
        <v>0</v>
      </c>
      <c r="H596" s="31" t="n">
        <v>0</v>
      </c>
      <c r="I596" s="31" t="n">
        <v>0</v>
      </c>
      <c r="J596" s="31" t="n">
        <v>0</v>
      </c>
      <c r="K596" s="32" t="n">
        <v>0</v>
      </c>
    </row>
    <row r="597" s="3" customFormat="true" ht="15.75" hidden="true" customHeight="true" outlineLevel="0" collapsed="false">
      <c r="A597" s="27"/>
      <c r="B597" s="28"/>
      <c r="C597" s="29"/>
      <c r="D597" s="30" t="s">
        <v>31</v>
      </c>
      <c r="E597" s="31" t="n">
        <v>590</v>
      </c>
      <c r="F597" s="31" t="n">
        <v>590</v>
      </c>
      <c r="G597" s="31" t="n">
        <v>590</v>
      </c>
      <c r="H597" s="31" t="n">
        <v>590</v>
      </c>
      <c r="I597" s="31" t="n">
        <v>590</v>
      </c>
      <c r="J597" s="31" t="n">
        <v>590</v>
      </c>
      <c r="K597" s="32" t="n">
        <v>3540</v>
      </c>
    </row>
    <row r="598" s="3" customFormat="true" ht="15.75" hidden="true" customHeight="true" outlineLevel="0" collapsed="false">
      <c r="A598" s="27"/>
      <c r="B598" s="28"/>
      <c r="C598" s="29"/>
      <c r="D598" s="30" t="s">
        <v>32</v>
      </c>
      <c r="E598" s="31" t="n">
        <v>0</v>
      </c>
      <c r="F598" s="31" t="n">
        <v>0</v>
      </c>
      <c r="G598" s="31" t="n">
        <v>0</v>
      </c>
      <c r="H598" s="31" t="n">
        <v>0</v>
      </c>
      <c r="I598" s="31" t="n">
        <v>0</v>
      </c>
      <c r="J598" s="31" t="n">
        <v>0</v>
      </c>
      <c r="K598" s="32" t="n">
        <v>0</v>
      </c>
    </row>
    <row r="599" s="3" customFormat="true" ht="22.5" hidden="false" customHeight="true" outlineLevel="0" collapsed="false">
      <c r="A599" s="27" t="s">
        <v>228</v>
      </c>
      <c r="B599" s="28" t="s">
        <v>229</v>
      </c>
      <c r="C599" s="29" t="s">
        <v>33</v>
      </c>
      <c r="D599" s="30" t="s">
        <v>28</v>
      </c>
      <c r="E599" s="32" t="n">
        <v>590</v>
      </c>
      <c r="F599" s="32" t="n">
        <v>590</v>
      </c>
      <c r="G599" s="32" t="n">
        <v>590</v>
      </c>
      <c r="H599" s="32" t="n">
        <v>590</v>
      </c>
      <c r="I599" s="32" t="n">
        <v>590</v>
      </c>
      <c r="J599" s="32" t="n">
        <v>590</v>
      </c>
      <c r="K599" s="32" t="n">
        <v>3540</v>
      </c>
    </row>
    <row r="600" s="3" customFormat="true" ht="22.5" hidden="false" customHeight="true" outlineLevel="0" collapsed="false">
      <c r="A600" s="27"/>
      <c r="B600" s="28"/>
      <c r="C600" s="29"/>
      <c r="D600" s="30" t="s">
        <v>29</v>
      </c>
      <c r="E600" s="31" t="n">
        <v>0</v>
      </c>
      <c r="F600" s="31" t="n">
        <v>0</v>
      </c>
      <c r="G600" s="31" t="n">
        <v>0</v>
      </c>
      <c r="H600" s="31" t="n">
        <v>0</v>
      </c>
      <c r="I600" s="31" t="n">
        <v>0</v>
      </c>
      <c r="J600" s="31" t="n">
        <v>0</v>
      </c>
      <c r="K600" s="32" t="n">
        <v>0</v>
      </c>
    </row>
    <row r="601" s="3" customFormat="true" ht="22.5" hidden="false" customHeight="true" outlineLevel="0" collapsed="false">
      <c r="A601" s="27"/>
      <c r="B601" s="28"/>
      <c r="C601" s="29"/>
      <c r="D601" s="30" t="s">
        <v>30</v>
      </c>
      <c r="E601" s="31" t="n">
        <v>0</v>
      </c>
      <c r="F601" s="31" t="n">
        <v>0</v>
      </c>
      <c r="G601" s="31" t="n">
        <v>0</v>
      </c>
      <c r="H601" s="31" t="n">
        <v>0</v>
      </c>
      <c r="I601" s="31" t="n">
        <v>0</v>
      </c>
      <c r="J601" s="31" t="n">
        <v>0</v>
      </c>
      <c r="K601" s="32" t="n">
        <v>0</v>
      </c>
    </row>
    <row r="602" s="3" customFormat="true" ht="22.5" hidden="false" customHeight="true" outlineLevel="0" collapsed="false">
      <c r="A602" s="27"/>
      <c r="B602" s="28"/>
      <c r="C602" s="29"/>
      <c r="D602" s="30" t="s">
        <v>31</v>
      </c>
      <c r="E602" s="48" t="n">
        <v>590</v>
      </c>
      <c r="F602" s="48" t="n">
        <v>590</v>
      </c>
      <c r="G602" s="48" t="n">
        <v>590</v>
      </c>
      <c r="H602" s="48" t="n">
        <v>590</v>
      </c>
      <c r="I602" s="48" t="n">
        <v>590</v>
      </c>
      <c r="J602" s="48" t="n">
        <v>590</v>
      </c>
      <c r="K602" s="32" t="n">
        <v>3540</v>
      </c>
    </row>
    <row r="603" s="3" customFormat="true" ht="22.5" hidden="false" customHeight="true" outlineLevel="0" collapsed="false">
      <c r="A603" s="27"/>
      <c r="B603" s="28"/>
      <c r="C603" s="29"/>
      <c r="D603" s="30" t="s">
        <v>32</v>
      </c>
      <c r="E603" s="31" t="n">
        <v>0</v>
      </c>
      <c r="F603" s="31" t="n">
        <v>0</v>
      </c>
      <c r="G603" s="31" t="n">
        <v>0</v>
      </c>
      <c r="H603" s="31" t="n">
        <v>0</v>
      </c>
      <c r="I603" s="31" t="n">
        <v>0</v>
      </c>
      <c r="J603" s="31" t="n">
        <v>0</v>
      </c>
      <c r="K603" s="32" t="n">
        <v>0</v>
      </c>
    </row>
    <row r="604" s="3" customFormat="true" ht="32.25" hidden="false" customHeight="true" outlineLevel="0" collapsed="false">
      <c r="A604" s="27" t="s">
        <v>230</v>
      </c>
      <c r="B604" s="28" t="s">
        <v>231</v>
      </c>
      <c r="C604" s="29" t="s">
        <v>33</v>
      </c>
      <c r="D604" s="30" t="s">
        <v>28</v>
      </c>
      <c r="E604" s="32" t="n">
        <v>552</v>
      </c>
      <c r="F604" s="32" t="n">
        <v>552</v>
      </c>
      <c r="G604" s="32" t="n">
        <v>552</v>
      </c>
      <c r="H604" s="32" t="n">
        <v>560</v>
      </c>
      <c r="I604" s="32" t="n">
        <v>851.2</v>
      </c>
      <c r="J604" s="32" t="n">
        <v>1181.2</v>
      </c>
      <c r="K604" s="32" t="n">
        <v>4248.4</v>
      </c>
    </row>
    <row r="605" s="3" customFormat="true" ht="32.25" hidden="false" customHeight="true" outlineLevel="0" collapsed="false">
      <c r="A605" s="27"/>
      <c r="B605" s="28"/>
      <c r="C605" s="29"/>
      <c r="D605" s="30" t="s">
        <v>29</v>
      </c>
      <c r="E605" s="31" t="n">
        <v>0</v>
      </c>
      <c r="F605" s="31" t="n">
        <v>0</v>
      </c>
      <c r="G605" s="31" t="n">
        <v>0</v>
      </c>
      <c r="H605" s="31" t="n">
        <v>0</v>
      </c>
      <c r="I605" s="31" t="n">
        <v>0</v>
      </c>
      <c r="J605" s="31" t="n">
        <v>0</v>
      </c>
      <c r="K605" s="32" t="n">
        <v>0</v>
      </c>
    </row>
    <row r="606" s="3" customFormat="true" ht="32.25" hidden="false" customHeight="true" outlineLevel="0" collapsed="false">
      <c r="A606" s="27"/>
      <c r="B606" s="28"/>
      <c r="C606" s="29"/>
      <c r="D606" s="30" t="s">
        <v>30</v>
      </c>
      <c r="E606" s="31" t="n">
        <v>0</v>
      </c>
      <c r="F606" s="31" t="n">
        <v>0</v>
      </c>
      <c r="G606" s="31" t="n">
        <v>0</v>
      </c>
      <c r="H606" s="31" t="n">
        <v>0</v>
      </c>
      <c r="I606" s="31" t="n">
        <v>0</v>
      </c>
      <c r="J606" s="31" t="n">
        <v>0</v>
      </c>
      <c r="K606" s="32" t="n">
        <v>0</v>
      </c>
    </row>
    <row r="607" s="3" customFormat="true" ht="32.25" hidden="false" customHeight="true" outlineLevel="0" collapsed="false">
      <c r="A607" s="27"/>
      <c r="B607" s="28"/>
      <c r="C607" s="29"/>
      <c r="D607" s="30" t="s">
        <v>31</v>
      </c>
      <c r="E607" s="48" t="n">
        <v>552</v>
      </c>
      <c r="F607" s="48" t="n">
        <v>552</v>
      </c>
      <c r="G607" s="48" t="n">
        <v>552</v>
      </c>
      <c r="H607" s="31" t="n">
        <v>560</v>
      </c>
      <c r="I607" s="31" t="n">
        <v>851.2</v>
      </c>
      <c r="J607" s="31" t="n">
        <v>1181.2</v>
      </c>
      <c r="K607" s="32" t="n">
        <v>4248.4</v>
      </c>
    </row>
    <row r="608" s="3" customFormat="true" ht="32.25" hidden="false" customHeight="true" outlineLevel="0" collapsed="false">
      <c r="A608" s="27"/>
      <c r="B608" s="28"/>
      <c r="C608" s="29"/>
      <c r="D608" s="30" t="s">
        <v>32</v>
      </c>
      <c r="E608" s="31" t="n">
        <v>0</v>
      </c>
      <c r="F608" s="31" t="n">
        <v>0</v>
      </c>
      <c r="G608" s="31" t="n">
        <v>0</v>
      </c>
      <c r="H608" s="31" t="n">
        <v>0</v>
      </c>
      <c r="I608" s="31" t="n">
        <v>0</v>
      </c>
      <c r="J608" s="31" t="n">
        <v>0</v>
      </c>
      <c r="K608" s="32" t="n">
        <v>0</v>
      </c>
    </row>
    <row r="609" s="3" customFormat="true" ht="15.75" hidden="true" customHeight="true" outlineLevel="0" collapsed="false">
      <c r="A609" s="27" t="s">
        <v>232</v>
      </c>
      <c r="B609" s="28" t="s">
        <v>233</v>
      </c>
      <c r="C609" s="29" t="s">
        <v>33</v>
      </c>
      <c r="D609" s="30" t="s">
        <v>28</v>
      </c>
      <c r="E609" s="32" t="n">
        <v>528</v>
      </c>
      <c r="F609" s="32" t="n">
        <v>528</v>
      </c>
      <c r="G609" s="32" t="n">
        <v>528</v>
      </c>
      <c r="H609" s="32" t="n">
        <v>528</v>
      </c>
      <c r="I609" s="32" t="n">
        <v>528</v>
      </c>
      <c r="J609" s="32" t="n">
        <v>528</v>
      </c>
      <c r="K609" s="32" t="n">
        <v>3168</v>
      </c>
    </row>
    <row r="610" s="3" customFormat="true" ht="15.75" hidden="true" customHeight="true" outlineLevel="0" collapsed="false">
      <c r="A610" s="27"/>
      <c r="B610" s="28"/>
      <c r="C610" s="29"/>
      <c r="D610" s="30" t="s">
        <v>29</v>
      </c>
      <c r="E610" s="31" t="n">
        <v>0</v>
      </c>
      <c r="F610" s="31" t="n">
        <v>0</v>
      </c>
      <c r="G610" s="31" t="n">
        <v>0</v>
      </c>
      <c r="H610" s="31" t="n">
        <v>0</v>
      </c>
      <c r="I610" s="31" t="n">
        <v>0</v>
      </c>
      <c r="J610" s="31" t="n">
        <v>0</v>
      </c>
      <c r="K610" s="32" t="n">
        <v>0</v>
      </c>
    </row>
    <row r="611" s="3" customFormat="true" ht="15.75" hidden="true" customHeight="true" outlineLevel="0" collapsed="false">
      <c r="A611" s="27"/>
      <c r="B611" s="28"/>
      <c r="C611" s="29"/>
      <c r="D611" s="30" t="s">
        <v>30</v>
      </c>
      <c r="E611" s="31" t="n">
        <v>0</v>
      </c>
      <c r="F611" s="31" t="n">
        <v>0</v>
      </c>
      <c r="G611" s="31" t="n">
        <v>0</v>
      </c>
      <c r="H611" s="31" t="n">
        <v>0</v>
      </c>
      <c r="I611" s="31" t="n">
        <v>0</v>
      </c>
      <c r="J611" s="31" t="n">
        <v>0</v>
      </c>
      <c r="K611" s="32" t="n">
        <v>0</v>
      </c>
    </row>
    <row r="612" s="3" customFormat="true" ht="15.75" hidden="true" customHeight="true" outlineLevel="0" collapsed="false">
      <c r="A612" s="27"/>
      <c r="B612" s="28"/>
      <c r="C612" s="29"/>
      <c r="D612" s="30" t="s">
        <v>31</v>
      </c>
      <c r="E612" s="31" t="n">
        <v>528</v>
      </c>
      <c r="F612" s="31" t="n">
        <v>528</v>
      </c>
      <c r="G612" s="31" t="n">
        <v>528</v>
      </c>
      <c r="H612" s="31" t="n">
        <v>528</v>
      </c>
      <c r="I612" s="31" t="n">
        <v>528</v>
      </c>
      <c r="J612" s="31" t="n">
        <v>528</v>
      </c>
      <c r="K612" s="32" t="n">
        <v>3168</v>
      </c>
    </row>
    <row r="613" s="3" customFormat="true" ht="15.75" hidden="true" customHeight="true" outlineLevel="0" collapsed="false">
      <c r="A613" s="27"/>
      <c r="B613" s="28"/>
      <c r="C613" s="29"/>
      <c r="D613" s="30" t="s">
        <v>32</v>
      </c>
      <c r="E613" s="31" t="n">
        <v>0</v>
      </c>
      <c r="F613" s="31" t="n">
        <v>0</v>
      </c>
      <c r="G613" s="31" t="n">
        <v>0</v>
      </c>
      <c r="H613" s="31" t="n">
        <v>0</v>
      </c>
      <c r="I613" s="31" t="n">
        <v>0</v>
      </c>
      <c r="J613" s="31" t="n">
        <v>0</v>
      </c>
      <c r="K613" s="32" t="n">
        <v>0</v>
      </c>
    </row>
    <row r="614" s="3" customFormat="true" ht="15.75" hidden="true" customHeight="true" outlineLevel="0" collapsed="false">
      <c r="A614" s="27" t="s">
        <v>234</v>
      </c>
      <c r="B614" s="28" t="s">
        <v>235</v>
      </c>
      <c r="C614" s="29" t="s">
        <v>33</v>
      </c>
      <c r="D614" s="30" t="s">
        <v>28</v>
      </c>
      <c r="E614" s="32" t="n">
        <v>600</v>
      </c>
      <c r="F614" s="32" t="n">
        <v>600</v>
      </c>
      <c r="G614" s="32" t="n">
        <v>600</v>
      </c>
      <c r="H614" s="32" t="n">
        <v>600</v>
      </c>
      <c r="I614" s="32" t="n">
        <v>600</v>
      </c>
      <c r="J614" s="32" t="n">
        <v>600</v>
      </c>
      <c r="K614" s="32" t="n">
        <v>3600</v>
      </c>
    </row>
    <row r="615" s="3" customFormat="true" ht="15.75" hidden="true" customHeight="true" outlineLevel="0" collapsed="false">
      <c r="A615" s="27"/>
      <c r="B615" s="28"/>
      <c r="C615" s="29"/>
      <c r="D615" s="30" t="s">
        <v>29</v>
      </c>
      <c r="E615" s="31" t="n">
        <v>0</v>
      </c>
      <c r="F615" s="31" t="n">
        <v>0</v>
      </c>
      <c r="G615" s="31" t="n">
        <v>0</v>
      </c>
      <c r="H615" s="31" t="n">
        <v>0</v>
      </c>
      <c r="I615" s="31" t="n">
        <v>0</v>
      </c>
      <c r="J615" s="31" t="n">
        <v>0</v>
      </c>
      <c r="K615" s="32" t="n">
        <v>0</v>
      </c>
    </row>
    <row r="616" s="3" customFormat="true" ht="15.75" hidden="true" customHeight="true" outlineLevel="0" collapsed="false">
      <c r="A616" s="27"/>
      <c r="B616" s="28"/>
      <c r="C616" s="29"/>
      <c r="D616" s="30" t="s">
        <v>30</v>
      </c>
      <c r="E616" s="31" t="n">
        <v>0</v>
      </c>
      <c r="F616" s="31" t="n">
        <v>0</v>
      </c>
      <c r="G616" s="31" t="n">
        <v>0</v>
      </c>
      <c r="H616" s="31" t="n">
        <v>0</v>
      </c>
      <c r="I616" s="31" t="n">
        <v>0</v>
      </c>
      <c r="J616" s="31" t="n">
        <v>0</v>
      </c>
      <c r="K616" s="32" t="n">
        <v>0</v>
      </c>
    </row>
    <row r="617" s="3" customFormat="true" ht="15.75" hidden="true" customHeight="true" outlineLevel="0" collapsed="false">
      <c r="A617" s="27"/>
      <c r="B617" s="28"/>
      <c r="C617" s="29"/>
      <c r="D617" s="30" t="s">
        <v>31</v>
      </c>
      <c r="E617" s="31" t="n">
        <v>600</v>
      </c>
      <c r="F617" s="31" t="n">
        <v>600</v>
      </c>
      <c r="G617" s="31" t="n">
        <v>600</v>
      </c>
      <c r="H617" s="31" t="n">
        <v>600</v>
      </c>
      <c r="I617" s="31" t="n">
        <v>600</v>
      </c>
      <c r="J617" s="31" t="n">
        <v>600</v>
      </c>
      <c r="K617" s="32" t="n">
        <v>3600</v>
      </c>
    </row>
    <row r="618" s="3" customFormat="true" ht="15.75" hidden="true" customHeight="true" outlineLevel="0" collapsed="false">
      <c r="A618" s="27"/>
      <c r="B618" s="28"/>
      <c r="C618" s="29"/>
      <c r="D618" s="30" t="s">
        <v>32</v>
      </c>
      <c r="E618" s="31" t="n">
        <v>0</v>
      </c>
      <c r="F618" s="31" t="n">
        <v>0</v>
      </c>
      <c r="G618" s="31" t="n">
        <v>0</v>
      </c>
      <c r="H618" s="31" t="n">
        <v>0</v>
      </c>
      <c r="I618" s="31" t="n">
        <v>0</v>
      </c>
      <c r="J618" s="31" t="n">
        <v>0</v>
      </c>
      <c r="K618" s="32" t="n">
        <v>0</v>
      </c>
    </row>
    <row r="619" s="3" customFormat="true" ht="15.75" hidden="false" customHeight="true" outlineLevel="0" collapsed="false">
      <c r="A619" s="27" t="s">
        <v>236</v>
      </c>
      <c r="B619" s="28" t="s">
        <v>237</v>
      </c>
      <c r="C619" s="29" t="s">
        <v>33</v>
      </c>
      <c r="D619" s="30" t="s">
        <v>28</v>
      </c>
      <c r="E619" s="32" t="n">
        <v>528</v>
      </c>
      <c r="F619" s="32" t="n">
        <v>528</v>
      </c>
      <c r="G619" s="32" t="n">
        <v>528</v>
      </c>
      <c r="H619" s="32" t="n">
        <v>528</v>
      </c>
      <c r="I619" s="32" t="n">
        <v>528</v>
      </c>
      <c r="J619" s="32" t="n">
        <v>528</v>
      </c>
      <c r="K619" s="32" t="n">
        <v>3168</v>
      </c>
    </row>
    <row r="620" s="3" customFormat="true" ht="15.75" hidden="false" customHeight="true" outlineLevel="0" collapsed="false">
      <c r="A620" s="27"/>
      <c r="B620" s="28"/>
      <c r="C620" s="29"/>
      <c r="D620" s="30" t="s">
        <v>29</v>
      </c>
      <c r="E620" s="31" t="n">
        <v>0</v>
      </c>
      <c r="F620" s="31" t="n">
        <v>0</v>
      </c>
      <c r="G620" s="31" t="n">
        <v>0</v>
      </c>
      <c r="H620" s="31" t="n">
        <v>0</v>
      </c>
      <c r="I620" s="31" t="n">
        <v>0</v>
      </c>
      <c r="J620" s="31" t="n">
        <v>0</v>
      </c>
      <c r="K620" s="32" t="n">
        <v>0</v>
      </c>
    </row>
    <row r="621" s="3" customFormat="true" ht="15.75" hidden="false" customHeight="true" outlineLevel="0" collapsed="false">
      <c r="A621" s="27"/>
      <c r="B621" s="28"/>
      <c r="C621" s="29"/>
      <c r="D621" s="30" t="s">
        <v>30</v>
      </c>
      <c r="E621" s="31" t="n">
        <v>0</v>
      </c>
      <c r="F621" s="31" t="n">
        <v>0</v>
      </c>
      <c r="G621" s="31" t="n">
        <v>0</v>
      </c>
      <c r="H621" s="31" t="n">
        <v>0</v>
      </c>
      <c r="I621" s="31" t="n">
        <v>0</v>
      </c>
      <c r="J621" s="31" t="n">
        <v>0</v>
      </c>
      <c r="K621" s="32" t="n">
        <v>0</v>
      </c>
    </row>
    <row r="622" s="3" customFormat="true" ht="15.75" hidden="false" customHeight="true" outlineLevel="0" collapsed="false">
      <c r="A622" s="27"/>
      <c r="B622" s="28"/>
      <c r="C622" s="29"/>
      <c r="D622" s="30" t="s">
        <v>31</v>
      </c>
      <c r="E622" s="48" t="n">
        <v>528</v>
      </c>
      <c r="F622" s="48" t="n">
        <v>528</v>
      </c>
      <c r="G622" s="48" t="n">
        <v>528</v>
      </c>
      <c r="H622" s="48" t="n">
        <v>528</v>
      </c>
      <c r="I622" s="48" t="n">
        <v>528</v>
      </c>
      <c r="J622" s="48" t="n">
        <v>528</v>
      </c>
      <c r="K622" s="32" t="n">
        <v>3168</v>
      </c>
    </row>
    <row r="623" s="3" customFormat="true" ht="15.75" hidden="false" customHeight="true" outlineLevel="0" collapsed="false">
      <c r="A623" s="27"/>
      <c r="B623" s="28"/>
      <c r="C623" s="29"/>
      <c r="D623" s="30" t="s">
        <v>32</v>
      </c>
      <c r="E623" s="31" t="n">
        <v>0</v>
      </c>
      <c r="F623" s="31" t="n">
        <v>0</v>
      </c>
      <c r="G623" s="31" t="n">
        <v>0</v>
      </c>
      <c r="H623" s="31" t="n">
        <v>0</v>
      </c>
      <c r="I623" s="31" t="n">
        <v>0</v>
      </c>
      <c r="J623" s="31" t="n">
        <v>0</v>
      </c>
      <c r="K623" s="32" t="n">
        <v>0</v>
      </c>
    </row>
    <row r="624" s="3" customFormat="true" ht="15.75" hidden="false" customHeight="true" outlineLevel="0" collapsed="false">
      <c r="A624" s="27" t="s">
        <v>238</v>
      </c>
      <c r="B624" s="28" t="s">
        <v>239</v>
      </c>
      <c r="C624" s="29" t="s">
        <v>33</v>
      </c>
      <c r="D624" s="30" t="s">
        <v>28</v>
      </c>
      <c r="E624" s="32" t="n">
        <v>600</v>
      </c>
      <c r="F624" s="32" t="n">
        <v>600</v>
      </c>
      <c r="G624" s="32" t="n">
        <v>600</v>
      </c>
      <c r="H624" s="32" t="n">
        <v>600</v>
      </c>
      <c r="I624" s="32" t="n">
        <v>600</v>
      </c>
      <c r="J624" s="32" t="n">
        <v>600</v>
      </c>
      <c r="K624" s="32" t="n">
        <v>3600</v>
      </c>
    </row>
    <row r="625" s="3" customFormat="true" ht="15.75" hidden="false" customHeight="true" outlineLevel="0" collapsed="false">
      <c r="A625" s="27"/>
      <c r="B625" s="28"/>
      <c r="C625" s="29"/>
      <c r="D625" s="30" t="s">
        <v>29</v>
      </c>
      <c r="E625" s="31" t="n">
        <v>0</v>
      </c>
      <c r="F625" s="31" t="n">
        <v>0</v>
      </c>
      <c r="G625" s="31" t="n">
        <v>0</v>
      </c>
      <c r="H625" s="31" t="n">
        <v>0</v>
      </c>
      <c r="I625" s="31" t="n">
        <v>0</v>
      </c>
      <c r="J625" s="31" t="n">
        <v>0</v>
      </c>
      <c r="K625" s="32" t="n">
        <v>0</v>
      </c>
    </row>
    <row r="626" s="3" customFormat="true" ht="15.75" hidden="false" customHeight="true" outlineLevel="0" collapsed="false">
      <c r="A626" s="27"/>
      <c r="B626" s="28"/>
      <c r="C626" s="29"/>
      <c r="D626" s="30" t="s">
        <v>30</v>
      </c>
      <c r="E626" s="31" t="n">
        <v>0</v>
      </c>
      <c r="F626" s="31" t="n">
        <v>0</v>
      </c>
      <c r="G626" s="31" t="n">
        <v>0</v>
      </c>
      <c r="H626" s="31" t="n">
        <v>0</v>
      </c>
      <c r="I626" s="31" t="n">
        <v>0</v>
      </c>
      <c r="J626" s="31" t="n">
        <v>0</v>
      </c>
      <c r="K626" s="32" t="n">
        <v>0</v>
      </c>
    </row>
    <row r="627" s="3" customFormat="true" ht="15.75" hidden="false" customHeight="true" outlineLevel="0" collapsed="false">
      <c r="A627" s="27"/>
      <c r="B627" s="28"/>
      <c r="C627" s="29"/>
      <c r="D627" s="30" t="s">
        <v>31</v>
      </c>
      <c r="E627" s="48" t="n">
        <v>600</v>
      </c>
      <c r="F627" s="48" t="n">
        <v>600</v>
      </c>
      <c r="G627" s="31" t="n">
        <v>600</v>
      </c>
      <c r="H627" s="48" t="n">
        <v>600</v>
      </c>
      <c r="I627" s="48" t="n">
        <v>600</v>
      </c>
      <c r="J627" s="48" t="n">
        <v>600</v>
      </c>
      <c r="K627" s="32" t="n">
        <v>3600</v>
      </c>
    </row>
    <row r="628" s="3" customFormat="true" ht="15.75" hidden="false" customHeight="true" outlineLevel="0" collapsed="false">
      <c r="A628" s="27"/>
      <c r="B628" s="28"/>
      <c r="C628" s="29"/>
      <c r="D628" s="30" t="s">
        <v>32</v>
      </c>
      <c r="E628" s="31" t="n">
        <v>0</v>
      </c>
      <c r="F628" s="31" t="n">
        <v>0</v>
      </c>
      <c r="G628" s="31" t="n">
        <v>0</v>
      </c>
      <c r="H628" s="31" t="n">
        <v>0</v>
      </c>
      <c r="I628" s="31" t="n">
        <v>0</v>
      </c>
      <c r="J628" s="31" t="n">
        <v>0</v>
      </c>
      <c r="K628" s="32" t="n">
        <v>0</v>
      </c>
    </row>
    <row r="629" s="3" customFormat="true" ht="15.75" hidden="true" customHeight="true" outlineLevel="0" collapsed="false">
      <c r="A629" s="27" t="s">
        <v>240</v>
      </c>
      <c r="B629" s="28" t="s">
        <v>241</v>
      </c>
      <c r="C629" s="29" t="s">
        <v>33</v>
      </c>
      <c r="D629" s="30" t="s">
        <v>28</v>
      </c>
      <c r="E629" s="32" t="n">
        <v>63</v>
      </c>
      <c r="F629" s="32" t="n">
        <v>63</v>
      </c>
      <c r="G629" s="32" t="n">
        <v>63</v>
      </c>
      <c r="H629" s="32" t="n">
        <v>63</v>
      </c>
      <c r="I629" s="32" t="n">
        <v>63</v>
      </c>
      <c r="J629" s="32" t="n">
        <v>63</v>
      </c>
      <c r="K629" s="32" t="n">
        <v>378</v>
      </c>
    </row>
    <row r="630" s="3" customFormat="true" ht="15.75" hidden="true" customHeight="true" outlineLevel="0" collapsed="false">
      <c r="A630" s="27"/>
      <c r="B630" s="28"/>
      <c r="C630" s="29"/>
      <c r="D630" s="30" t="s">
        <v>29</v>
      </c>
      <c r="E630" s="31" t="n">
        <v>0</v>
      </c>
      <c r="F630" s="31" t="n">
        <v>0</v>
      </c>
      <c r="G630" s="31" t="n">
        <v>0</v>
      </c>
      <c r="H630" s="31" t="n">
        <v>0</v>
      </c>
      <c r="I630" s="31" t="n">
        <v>0</v>
      </c>
      <c r="J630" s="31" t="n">
        <v>0</v>
      </c>
      <c r="K630" s="32" t="n">
        <v>0</v>
      </c>
    </row>
    <row r="631" s="3" customFormat="true" ht="15.75" hidden="true" customHeight="true" outlineLevel="0" collapsed="false">
      <c r="A631" s="27"/>
      <c r="B631" s="28"/>
      <c r="C631" s="29"/>
      <c r="D631" s="30" t="s">
        <v>30</v>
      </c>
      <c r="E631" s="31" t="n">
        <v>0</v>
      </c>
      <c r="F631" s="31" t="n">
        <v>0</v>
      </c>
      <c r="G631" s="31" t="n">
        <v>0</v>
      </c>
      <c r="H631" s="31" t="n">
        <v>0</v>
      </c>
      <c r="I631" s="31" t="n">
        <v>0</v>
      </c>
      <c r="J631" s="31" t="n">
        <v>0</v>
      </c>
      <c r="K631" s="32" t="n">
        <v>0</v>
      </c>
    </row>
    <row r="632" s="3" customFormat="true" ht="15.75" hidden="true" customHeight="true" outlineLevel="0" collapsed="false">
      <c r="A632" s="27"/>
      <c r="B632" s="28"/>
      <c r="C632" s="29"/>
      <c r="D632" s="30" t="s">
        <v>31</v>
      </c>
      <c r="E632" s="31" t="n">
        <v>63</v>
      </c>
      <c r="F632" s="31" t="n">
        <v>63</v>
      </c>
      <c r="G632" s="31" t="n">
        <v>63</v>
      </c>
      <c r="H632" s="31" t="n">
        <v>63</v>
      </c>
      <c r="I632" s="31" t="n">
        <v>63</v>
      </c>
      <c r="J632" s="31" t="n">
        <v>63</v>
      </c>
      <c r="K632" s="32" t="n">
        <v>378</v>
      </c>
    </row>
    <row r="633" s="3" customFormat="true" ht="15.75" hidden="true" customHeight="true" outlineLevel="0" collapsed="false">
      <c r="A633" s="27"/>
      <c r="B633" s="28"/>
      <c r="C633" s="29"/>
      <c r="D633" s="30" t="s">
        <v>32</v>
      </c>
      <c r="E633" s="31" t="n">
        <v>0</v>
      </c>
      <c r="F633" s="31" t="n">
        <v>0</v>
      </c>
      <c r="G633" s="31" t="n">
        <v>0</v>
      </c>
      <c r="H633" s="31" t="n">
        <v>0</v>
      </c>
      <c r="I633" s="31" t="n">
        <v>0</v>
      </c>
      <c r="J633" s="31" t="n">
        <v>0</v>
      </c>
      <c r="K633" s="32" t="n">
        <v>0</v>
      </c>
    </row>
    <row r="634" s="3" customFormat="true" ht="15.75" hidden="true" customHeight="true" outlineLevel="0" collapsed="false">
      <c r="A634" s="27" t="s">
        <v>242</v>
      </c>
      <c r="B634" s="28" t="s">
        <v>243</v>
      </c>
      <c r="C634" s="29" t="s">
        <v>33</v>
      </c>
      <c r="D634" s="30" t="s">
        <v>28</v>
      </c>
      <c r="E634" s="32" t="n">
        <v>100</v>
      </c>
      <c r="F634" s="32" t="n">
        <v>100</v>
      </c>
      <c r="G634" s="32" t="n">
        <v>100</v>
      </c>
      <c r="H634" s="32" t="n">
        <v>100</v>
      </c>
      <c r="I634" s="32" t="n">
        <v>100</v>
      </c>
      <c r="J634" s="32" t="n">
        <v>100</v>
      </c>
      <c r="K634" s="32" t="n">
        <v>600</v>
      </c>
    </row>
    <row r="635" s="3" customFormat="true" ht="15.75" hidden="true" customHeight="true" outlineLevel="0" collapsed="false">
      <c r="A635" s="27"/>
      <c r="B635" s="28"/>
      <c r="C635" s="29"/>
      <c r="D635" s="30" t="s">
        <v>29</v>
      </c>
      <c r="E635" s="31" t="n">
        <v>0</v>
      </c>
      <c r="F635" s="31" t="n">
        <v>0</v>
      </c>
      <c r="G635" s="31" t="n">
        <v>0</v>
      </c>
      <c r="H635" s="31" t="n">
        <v>0</v>
      </c>
      <c r="I635" s="31" t="n">
        <v>0</v>
      </c>
      <c r="J635" s="31" t="n">
        <v>0</v>
      </c>
      <c r="K635" s="32" t="n">
        <v>0</v>
      </c>
    </row>
    <row r="636" s="3" customFormat="true" ht="15.75" hidden="true" customHeight="true" outlineLevel="0" collapsed="false">
      <c r="A636" s="27"/>
      <c r="B636" s="28"/>
      <c r="C636" s="29"/>
      <c r="D636" s="30" t="s">
        <v>30</v>
      </c>
      <c r="E636" s="31" t="n">
        <v>0</v>
      </c>
      <c r="F636" s="31" t="n">
        <v>0</v>
      </c>
      <c r="G636" s="31" t="n">
        <v>0</v>
      </c>
      <c r="H636" s="31" t="n">
        <v>0</v>
      </c>
      <c r="I636" s="31" t="n">
        <v>0</v>
      </c>
      <c r="J636" s="31" t="n">
        <v>0</v>
      </c>
      <c r="K636" s="32" t="n">
        <v>0</v>
      </c>
    </row>
    <row r="637" s="3" customFormat="true" ht="15.75" hidden="true" customHeight="true" outlineLevel="0" collapsed="false">
      <c r="A637" s="27"/>
      <c r="B637" s="28"/>
      <c r="C637" s="29"/>
      <c r="D637" s="30" t="s">
        <v>31</v>
      </c>
      <c r="E637" s="31" t="n">
        <v>100</v>
      </c>
      <c r="F637" s="31" t="n">
        <v>100</v>
      </c>
      <c r="G637" s="31" t="n">
        <v>100</v>
      </c>
      <c r="H637" s="31" t="n">
        <v>100</v>
      </c>
      <c r="I637" s="31" t="n">
        <v>100</v>
      </c>
      <c r="J637" s="31" t="n">
        <v>100</v>
      </c>
      <c r="K637" s="32" t="n">
        <v>600</v>
      </c>
    </row>
    <row r="638" s="3" customFormat="true" ht="15.75" hidden="true" customHeight="true" outlineLevel="0" collapsed="false">
      <c r="A638" s="27"/>
      <c r="B638" s="28"/>
      <c r="C638" s="29"/>
      <c r="D638" s="30" t="s">
        <v>32</v>
      </c>
      <c r="E638" s="31" t="n">
        <v>0</v>
      </c>
      <c r="F638" s="31" t="n">
        <v>0</v>
      </c>
      <c r="G638" s="31" t="n">
        <v>0</v>
      </c>
      <c r="H638" s="31" t="n">
        <v>0</v>
      </c>
      <c r="I638" s="31" t="n">
        <v>0</v>
      </c>
      <c r="J638" s="31" t="n">
        <v>0</v>
      </c>
      <c r="K638" s="32" t="n">
        <v>0</v>
      </c>
    </row>
    <row r="639" s="3" customFormat="true" ht="15.75" hidden="false" customHeight="true" outlineLevel="0" collapsed="false">
      <c r="A639" s="27" t="s">
        <v>244</v>
      </c>
      <c r="B639" s="28" t="s">
        <v>245</v>
      </c>
      <c r="C639" s="29" t="s">
        <v>33</v>
      </c>
      <c r="D639" s="30" t="s">
        <v>28</v>
      </c>
      <c r="E639" s="32" t="n">
        <v>63</v>
      </c>
      <c r="F639" s="32" t="n">
        <v>63</v>
      </c>
      <c r="G639" s="32" t="n">
        <v>63</v>
      </c>
      <c r="H639" s="32" t="n">
        <v>63</v>
      </c>
      <c r="I639" s="32" t="n">
        <v>63</v>
      </c>
      <c r="J639" s="32" t="n">
        <v>63</v>
      </c>
      <c r="K639" s="32" t="n">
        <v>378</v>
      </c>
    </row>
    <row r="640" s="3" customFormat="true" ht="15.75" hidden="false" customHeight="true" outlineLevel="0" collapsed="false">
      <c r="A640" s="27"/>
      <c r="B640" s="28"/>
      <c r="C640" s="29"/>
      <c r="D640" s="30" t="s">
        <v>29</v>
      </c>
      <c r="E640" s="31" t="n">
        <v>0</v>
      </c>
      <c r="F640" s="31" t="n">
        <v>0</v>
      </c>
      <c r="G640" s="31" t="n">
        <v>0</v>
      </c>
      <c r="H640" s="31" t="n">
        <v>0</v>
      </c>
      <c r="I640" s="31" t="n">
        <v>0</v>
      </c>
      <c r="J640" s="31" t="n">
        <v>0</v>
      </c>
      <c r="K640" s="32" t="n">
        <v>0</v>
      </c>
    </row>
    <row r="641" s="3" customFormat="true" ht="15.75" hidden="false" customHeight="true" outlineLevel="0" collapsed="false">
      <c r="A641" s="27"/>
      <c r="B641" s="28"/>
      <c r="C641" s="29"/>
      <c r="D641" s="30" t="s">
        <v>30</v>
      </c>
      <c r="E641" s="31" t="n">
        <v>0</v>
      </c>
      <c r="F641" s="31" t="n">
        <v>0</v>
      </c>
      <c r="G641" s="31" t="n">
        <v>0</v>
      </c>
      <c r="H641" s="31" t="n">
        <v>0</v>
      </c>
      <c r="I641" s="31" t="n">
        <v>0</v>
      </c>
      <c r="J641" s="31" t="n">
        <v>0</v>
      </c>
      <c r="K641" s="32" t="n">
        <v>0</v>
      </c>
    </row>
    <row r="642" s="3" customFormat="true" ht="15.75" hidden="false" customHeight="true" outlineLevel="0" collapsed="false">
      <c r="A642" s="27"/>
      <c r="B642" s="28"/>
      <c r="C642" s="29"/>
      <c r="D642" s="30" t="s">
        <v>31</v>
      </c>
      <c r="E642" s="48" t="n">
        <v>63</v>
      </c>
      <c r="F642" s="48" t="n">
        <v>63</v>
      </c>
      <c r="G642" s="48" t="n">
        <v>63</v>
      </c>
      <c r="H642" s="48" t="n">
        <v>63</v>
      </c>
      <c r="I642" s="48" t="n">
        <v>63</v>
      </c>
      <c r="J642" s="48" t="n">
        <v>63</v>
      </c>
      <c r="K642" s="32" t="n">
        <v>378</v>
      </c>
    </row>
    <row r="643" s="3" customFormat="true" ht="15.75" hidden="false" customHeight="true" outlineLevel="0" collapsed="false">
      <c r="A643" s="27"/>
      <c r="B643" s="28"/>
      <c r="C643" s="29"/>
      <c r="D643" s="30" t="s">
        <v>32</v>
      </c>
      <c r="E643" s="31" t="n">
        <v>0</v>
      </c>
      <c r="F643" s="31" t="n">
        <v>0</v>
      </c>
      <c r="G643" s="31" t="n">
        <v>0</v>
      </c>
      <c r="H643" s="31" t="n">
        <v>0</v>
      </c>
      <c r="I643" s="31" t="n">
        <v>0</v>
      </c>
      <c r="J643" s="31" t="n">
        <v>0</v>
      </c>
      <c r="K643" s="32" t="n">
        <v>0</v>
      </c>
    </row>
    <row r="644" s="3" customFormat="true" ht="15.75" hidden="true" customHeight="true" outlineLevel="0" collapsed="false">
      <c r="A644" s="27" t="s">
        <v>246</v>
      </c>
      <c r="B644" s="28" t="s">
        <v>247</v>
      </c>
      <c r="C644" s="29" t="s">
        <v>33</v>
      </c>
      <c r="D644" s="30" t="s">
        <v>28</v>
      </c>
      <c r="E644" s="32" t="n">
        <v>100</v>
      </c>
      <c r="F644" s="32" t="n">
        <v>100</v>
      </c>
      <c r="G644" s="32" t="n">
        <v>100</v>
      </c>
      <c r="H644" s="32" t="n">
        <v>100</v>
      </c>
      <c r="I644" s="32" t="n">
        <v>100</v>
      </c>
      <c r="J644" s="32" t="n">
        <v>100</v>
      </c>
      <c r="K644" s="32" t="n">
        <v>600</v>
      </c>
    </row>
    <row r="645" s="3" customFormat="true" ht="15.75" hidden="true" customHeight="true" outlineLevel="0" collapsed="false">
      <c r="A645" s="27"/>
      <c r="B645" s="28"/>
      <c r="C645" s="29"/>
      <c r="D645" s="30" t="s">
        <v>29</v>
      </c>
      <c r="E645" s="31" t="n">
        <v>0</v>
      </c>
      <c r="F645" s="31" t="n">
        <v>0</v>
      </c>
      <c r="G645" s="31" t="n">
        <v>0</v>
      </c>
      <c r="H645" s="31" t="n">
        <v>0</v>
      </c>
      <c r="I645" s="31" t="n">
        <v>0</v>
      </c>
      <c r="J645" s="31" t="n">
        <v>0</v>
      </c>
      <c r="K645" s="32" t="n">
        <v>0</v>
      </c>
    </row>
    <row r="646" s="3" customFormat="true" ht="15.75" hidden="true" customHeight="true" outlineLevel="0" collapsed="false">
      <c r="A646" s="27"/>
      <c r="B646" s="28"/>
      <c r="C646" s="29"/>
      <c r="D646" s="30" t="s">
        <v>30</v>
      </c>
      <c r="E646" s="31" t="n">
        <v>0</v>
      </c>
      <c r="F646" s="31" t="n">
        <v>0</v>
      </c>
      <c r="G646" s="31" t="n">
        <v>0</v>
      </c>
      <c r="H646" s="31" t="n">
        <v>0</v>
      </c>
      <c r="I646" s="31" t="n">
        <v>0</v>
      </c>
      <c r="J646" s="31" t="n">
        <v>0</v>
      </c>
      <c r="K646" s="32" t="n">
        <v>0</v>
      </c>
    </row>
    <row r="647" s="3" customFormat="true" ht="15.75" hidden="true" customHeight="true" outlineLevel="0" collapsed="false">
      <c r="A647" s="27"/>
      <c r="B647" s="28"/>
      <c r="C647" s="29"/>
      <c r="D647" s="30" t="s">
        <v>31</v>
      </c>
      <c r="E647" s="31" t="n">
        <v>100</v>
      </c>
      <c r="F647" s="31" t="n">
        <v>100</v>
      </c>
      <c r="G647" s="31" t="n">
        <v>100</v>
      </c>
      <c r="H647" s="31" t="n">
        <v>100</v>
      </c>
      <c r="I647" s="31" t="n">
        <v>100</v>
      </c>
      <c r="J647" s="31" t="n">
        <v>100</v>
      </c>
      <c r="K647" s="32" t="n">
        <v>600</v>
      </c>
    </row>
    <row r="648" s="3" customFormat="true" ht="15.75" hidden="true" customHeight="true" outlineLevel="0" collapsed="false">
      <c r="A648" s="27"/>
      <c r="B648" s="28"/>
      <c r="C648" s="29"/>
      <c r="D648" s="30" t="s">
        <v>32</v>
      </c>
      <c r="E648" s="31" t="n">
        <v>0</v>
      </c>
      <c r="F648" s="31" t="n">
        <v>0</v>
      </c>
      <c r="G648" s="31" t="n">
        <v>0</v>
      </c>
      <c r="H648" s="31" t="n">
        <v>0</v>
      </c>
      <c r="I648" s="31" t="n">
        <v>0</v>
      </c>
      <c r="J648" s="31" t="n">
        <v>0</v>
      </c>
      <c r="K648" s="32" t="n">
        <v>0</v>
      </c>
    </row>
    <row r="649" s="3" customFormat="true" ht="15.75" hidden="false" customHeight="true" outlineLevel="0" collapsed="false">
      <c r="A649" s="27" t="s">
        <v>248</v>
      </c>
      <c r="B649" s="28" t="s">
        <v>249</v>
      </c>
      <c r="C649" s="29" t="s">
        <v>33</v>
      </c>
      <c r="D649" s="30" t="s">
        <v>28</v>
      </c>
      <c r="E649" s="32" t="n">
        <v>100</v>
      </c>
      <c r="F649" s="32" t="n">
        <v>100</v>
      </c>
      <c r="G649" s="32" t="n">
        <v>100</v>
      </c>
      <c r="H649" s="32" t="n">
        <v>100</v>
      </c>
      <c r="I649" s="32" t="n">
        <v>100</v>
      </c>
      <c r="J649" s="32" t="n">
        <v>100</v>
      </c>
      <c r="K649" s="32" t="n">
        <v>600</v>
      </c>
    </row>
    <row r="650" s="3" customFormat="true" ht="15.75" hidden="false" customHeight="true" outlineLevel="0" collapsed="false">
      <c r="A650" s="27"/>
      <c r="B650" s="28"/>
      <c r="C650" s="29"/>
      <c r="D650" s="30" t="s">
        <v>29</v>
      </c>
      <c r="E650" s="31" t="n">
        <v>0</v>
      </c>
      <c r="F650" s="31" t="n">
        <v>0</v>
      </c>
      <c r="G650" s="31" t="n">
        <v>0</v>
      </c>
      <c r="H650" s="31" t="n">
        <v>0</v>
      </c>
      <c r="I650" s="31" t="n">
        <v>0</v>
      </c>
      <c r="J650" s="31" t="n">
        <v>0</v>
      </c>
      <c r="K650" s="32" t="n">
        <v>0</v>
      </c>
    </row>
    <row r="651" s="3" customFormat="true" ht="15.75" hidden="false" customHeight="true" outlineLevel="0" collapsed="false">
      <c r="A651" s="27"/>
      <c r="B651" s="28"/>
      <c r="C651" s="29"/>
      <c r="D651" s="30" t="s">
        <v>30</v>
      </c>
      <c r="E651" s="31" t="n">
        <v>0</v>
      </c>
      <c r="F651" s="31" t="n">
        <v>0</v>
      </c>
      <c r="G651" s="31" t="n">
        <v>0</v>
      </c>
      <c r="H651" s="31" t="n">
        <v>0</v>
      </c>
      <c r="I651" s="31" t="n">
        <v>0</v>
      </c>
      <c r="J651" s="31" t="n">
        <v>0</v>
      </c>
      <c r="K651" s="32" t="n">
        <v>0</v>
      </c>
    </row>
    <row r="652" s="3" customFormat="true" ht="15.75" hidden="false" customHeight="true" outlineLevel="0" collapsed="false">
      <c r="A652" s="27"/>
      <c r="B652" s="28"/>
      <c r="C652" s="29"/>
      <c r="D652" s="30" t="s">
        <v>31</v>
      </c>
      <c r="E652" s="48" t="n">
        <v>100</v>
      </c>
      <c r="F652" s="48" t="n">
        <v>100</v>
      </c>
      <c r="G652" s="48" t="n">
        <v>100</v>
      </c>
      <c r="H652" s="48" t="n">
        <v>100</v>
      </c>
      <c r="I652" s="48" t="n">
        <v>100</v>
      </c>
      <c r="J652" s="48" t="n">
        <v>100</v>
      </c>
      <c r="K652" s="32" t="n">
        <v>600</v>
      </c>
    </row>
    <row r="653" s="3" customFormat="true" ht="15.75" hidden="false" customHeight="true" outlineLevel="0" collapsed="false">
      <c r="A653" s="27"/>
      <c r="B653" s="28"/>
      <c r="C653" s="29"/>
      <c r="D653" s="30" t="s">
        <v>32</v>
      </c>
      <c r="E653" s="31" t="n">
        <v>0</v>
      </c>
      <c r="F653" s="31" t="n">
        <v>0</v>
      </c>
      <c r="G653" s="31" t="n">
        <v>0</v>
      </c>
      <c r="H653" s="31" t="n">
        <v>0</v>
      </c>
      <c r="I653" s="31" t="n">
        <v>0</v>
      </c>
      <c r="J653" s="31" t="n">
        <v>0</v>
      </c>
      <c r="K653" s="32" t="n">
        <v>0</v>
      </c>
    </row>
    <row r="654" s="3" customFormat="true" ht="12.75" hidden="false" customHeight="true" outlineLevel="0" collapsed="false">
      <c r="A654" s="36" t="s">
        <v>19</v>
      </c>
      <c r="B654" s="30" t="s">
        <v>250</v>
      </c>
      <c r="C654" s="30"/>
      <c r="D654" s="30"/>
      <c r="E654" s="30"/>
      <c r="F654" s="30"/>
      <c r="G654" s="30"/>
      <c r="H654" s="30"/>
      <c r="I654" s="30"/>
      <c r="J654" s="30"/>
      <c r="K654" s="29"/>
    </row>
    <row r="655" s="3" customFormat="true" ht="40.5" hidden="false" customHeight="true" outlineLevel="0" collapsed="false">
      <c r="A655" s="27" t="s">
        <v>251</v>
      </c>
      <c r="B655" s="28" t="s">
        <v>252</v>
      </c>
      <c r="C655" s="29" t="s">
        <v>27</v>
      </c>
      <c r="D655" s="30" t="s">
        <v>28</v>
      </c>
      <c r="E655" s="32" t="n">
        <v>280796.64</v>
      </c>
      <c r="F655" s="32" t="n">
        <v>271782.09</v>
      </c>
      <c r="G655" s="32" t="n">
        <v>271831.79</v>
      </c>
      <c r="H655" s="32" t="n">
        <v>271831.79</v>
      </c>
      <c r="I655" s="32" t="n">
        <v>271831.79</v>
      </c>
      <c r="J655" s="32" t="n">
        <v>271831.79</v>
      </c>
      <c r="K655" s="32" t="n">
        <v>1639905.89</v>
      </c>
      <c r="L655" s="39"/>
    </row>
    <row r="656" s="3" customFormat="true" ht="12.75" hidden="false" customHeight="true" outlineLevel="0" collapsed="false">
      <c r="A656" s="27"/>
      <c r="B656" s="28"/>
      <c r="C656" s="29"/>
      <c r="D656" s="30" t="s">
        <v>29</v>
      </c>
      <c r="E656" s="32" t="n">
        <v>0</v>
      </c>
      <c r="F656" s="32" t="n">
        <v>0</v>
      </c>
      <c r="G656" s="32" t="n">
        <v>0</v>
      </c>
      <c r="H656" s="32" t="n">
        <v>0</v>
      </c>
      <c r="I656" s="32" t="n">
        <v>0</v>
      </c>
      <c r="J656" s="32" t="n">
        <v>0</v>
      </c>
      <c r="K656" s="32" t="n">
        <v>0</v>
      </c>
    </row>
    <row r="657" s="3" customFormat="true" ht="12.75" hidden="false" customHeight="true" outlineLevel="0" collapsed="false">
      <c r="A657" s="27"/>
      <c r="B657" s="28"/>
      <c r="C657" s="29"/>
      <c r="D657" s="30" t="s">
        <v>30</v>
      </c>
      <c r="E657" s="32" t="n">
        <v>17863.35</v>
      </c>
      <c r="F657" s="32" t="n">
        <v>17911.15</v>
      </c>
      <c r="G657" s="32" t="n">
        <v>17960.85</v>
      </c>
      <c r="H657" s="32" t="n">
        <v>17960.85</v>
      </c>
      <c r="I657" s="32" t="n">
        <v>17960.85</v>
      </c>
      <c r="J657" s="32" t="n">
        <v>17960.85</v>
      </c>
      <c r="K657" s="32" t="n">
        <v>107617.9</v>
      </c>
    </row>
    <row r="658" s="3" customFormat="true" ht="15" hidden="false" customHeight="true" outlineLevel="0" collapsed="false">
      <c r="A658" s="27"/>
      <c r="B658" s="28"/>
      <c r="C658" s="29"/>
      <c r="D658" s="30" t="s">
        <v>31</v>
      </c>
      <c r="E658" s="32" t="n">
        <v>262933.29</v>
      </c>
      <c r="F658" s="32" t="n">
        <v>253870.94</v>
      </c>
      <c r="G658" s="32" t="n">
        <v>253870.94</v>
      </c>
      <c r="H658" s="32" t="n">
        <v>253870.94</v>
      </c>
      <c r="I658" s="32" t="n">
        <v>253870.94</v>
      </c>
      <c r="J658" s="32" t="n">
        <v>253870.94</v>
      </c>
      <c r="K658" s="32" t="n">
        <v>1532287.99</v>
      </c>
    </row>
    <row r="659" s="3" customFormat="true" ht="12.75" hidden="false" customHeight="true" outlineLevel="0" collapsed="false">
      <c r="A659" s="27"/>
      <c r="B659" s="28"/>
      <c r="C659" s="29"/>
      <c r="D659" s="30" t="s">
        <v>32</v>
      </c>
      <c r="E659" s="32" t="n">
        <v>0</v>
      </c>
      <c r="F659" s="32" t="n">
        <v>0</v>
      </c>
      <c r="G659" s="32" t="n">
        <v>0</v>
      </c>
      <c r="H659" s="32" t="n">
        <v>0</v>
      </c>
      <c r="I659" s="32" t="n">
        <v>0</v>
      </c>
      <c r="J659" s="32" t="n">
        <v>0</v>
      </c>
      <c r="K659" s="32" t="n">
        <v>0</v>
      </c>
    </row>
    <row r="660" s="3" customFormat="true" ht="27" hidden="false" customHeight="true" outlineLevel="0" collapsed="false">
      <c r="A660" s="27"/>
      <c r="B660" s="28"/>
      <c r="C660" s="29" t="s">
        <v>35</v>
      </c>
      <c r="D660" s="30" t="s">
        <v>28</v>
      </c>
      <c r="E660" s="32" t="n">
        <v>280796.64</v>
      </c>
      <c r="F660" s="32" t="n">
        <v>271782.09</v>
      </c>
      <c r="G660" s="32" t="n">
        <v>271831.79</v>
      </c>
      <c r="H660" s="32" t="n">
        <v>271831.79</v>
      </c>
      <c r="I660" s="32" t="n">
        <v>271831.79</v>
      </c>
      <c r="J660" s="32" t="n">
        <v>271831.79</v>
      </c>
      <c r="K660" s="32" t="n">
        <v>1639905.89</v>
      </c>
    </row>
    <row r="661" s="3" customFormat="true" ht="12.75" hidden="false" customHeight="true" outlineLevel="0" collapsed="false">
      <c r="A661" s="27"/>
      <c r="B661" s="28"/>
      <c r="C661" s="29"/>
      <c r="D661" s="30" t="s">
        <v>29</v>
      </c>
      <c r="E661" s="32" t="n">
        <v>0</v>
      </c>
      <c r="F661" s="32" t="n">
        <v>0</v>
      </c>
      <c r="G661" s="32" t="n">
        <v>0</v>
      </c>
      <c r="H661" s="32" t="n">
        <v>0</v>
      </c>
      <c r="I661" s="32" t="n">
        <v>0</v>
      </c>
      <c r="J661" s="32" t="n">
        <v>0</v>
      </c>
      <c r="K661" s="32" t="n">
        <v>0</v>
      </c>
    </row>
    <row r="662" s="3" customFormat="true" ht="12.75" hidden="false" customHeight="true" outlineLevel="0" collapsed="false">
      <c r="A662" s="27"/>
      <c r="B662" s="28"/>
      <c r="C662" s="29"/>
      <c r="D662" s="30" t="s">
        <v>30</v>
      </c>
      <c r="E662" s="32" t="n">
        <v>17863.35</v>
      </c>
      <c r="F662" s="32" t="n">
        <v>17911.15</v>
      </c>
      <c r="G662" s="32" t="n">
        <v>17960.85</v>
      </c>
      <c r="H662" s="32" t="n">
        <v>17960.85</v>
      </c>
      <c r="I662" s="32" t="n">
        <v>17960.85</v>
      </c>
      <c r="J662" s="32" t="n">
        <v>17960.85</v>
      </c>
      <c r="K662" s="32" t="n">
        <v>107617.9</v>
      </c>
    </row>
    <row r="663" s="3" customFormat="true" ht="16.5" hidden="false" customHeight="true" outlineLevel="0" collapsed="false">
      <c r="A663" s="27"/>
      <c r="B663" s="28"/>
      <c r="C663" s="29"/>
      <c r="D663" s="30" t="s">
        <v>31</v>
      </c>
      <c r="E663" s="32" t="n">
        <v>262933.29</v>
      </c>
      <c r="F663" s="32" t="n">
        <v>253870.94</v>
      </c>
      <c r="G663" s="32" t="n">
        <v>253870.94</v>
      </c>
      <c r="H663" s="32" t="n">
        <v>253870.94</v>
      </c>
      <c r="I663" s="32" t="n">
        <v>253870.94</v>
      </c>
      <c r="J663" s="32" t="n">
        <v>253870.94</v>
      </c>
      <c r="K663" s="32" t="n">
        <v>1532287.99</v>
      </c>
    </row>
    <row r="664" s="3" customFormat="true" ht="12.75" hidden="false" customHeight="true" outlineLevel="0" collapsed="false">
      <c r="A664" s="27"/>
      <c r="B664" s="28"/>
      <c r="C664" s="29"/>
      <c r="D664" s="30" t="s">
        <v>32</v>
      </c>
      <c r="E664" s="32" t="n">
        <v>0</v>
      </c>
      <c r="F664" s="32" t="n">
        <v>0</v>
      </c>
      <c r="G664" s="32" t="n">
        <v>0</v>
      </c>
      <c r="H664" s="32" t="n">
        <v>0</v>
      </c>
      <c r="I664" s="32" t="n">
        <v>0</v>
      </c>
      <c r="J664" s="32" t="n">
        <v>0</v>
      </c>
      <c r="K664" s="32" t="n">
        <v>0</v>
      </c>
    </row>
    <row r="665" s="3" customFormat="true" ht="12.75" hidden="false" customHeight="true" outlineLevel="0" collapsed="false">
      <c r="A665" s="27" t="s">
        <v>253</v>
      </c>
      <c r="B665" s="53" t="s">
        <v>254</v>
      </c>
      <c r="C665" s="29" t="s">
        <v>35</v>
      </c>
      <c r="D665" s="30" t="s">
        <v>28</v>
      </c>
      <c r="E665" s="32" t="n">
        <v>5547.39</v>
      </c>
      <c r="F665" s="32" t="n">
        <v>5547.39</v>
      </c>
      <c r="G665" s="32" t="n">
        <v>5547.39</v>
      </c>
      <c r="H665" s="32" t="n">
        <v>1233.75</v>
      </c>
      <c r="I665" s="32" t="n">
        <v>1233.75</v>
      </c>
      <c r="J665" s="32" t="n">
        <v>1233.75</v>
      </c>
      <c r="K665" s="32" t="n">
        <v>20343.42</v>
      </c>
    </row>
    <row r="666" s="3" customFormat="true" ht="12.75" hidden="false" customHeight="true" outlineLevel="0" collapsed="false">
      <c r="A666" s="27"/>
      <c r="B666" s="53"/>
      <c r="C666" s="29"/>
      <c r="D666" s="30" t="s">
        <v>29</v>
      </c>
      <c r="E666" s="32" t="n">
        <v>0</v>
      </c>
      <c r="F666" s="32" t="n">
        <v>0</v>
      </c>
      <c r="G666" s="32" t="n">
        <v>0</v>
      </c>
      <c r="H666" s="32" t="n">
        <v>0</v>
      </c>
      <c r="I666" s="32" t="n">
        <v>0</v>
      </c>
      <c r="J666" s="32" t="n">
        <v>0</v>
      </c>
      <c r="K666" s="32" t="n">
        <v>0</v>
      </c>
    </row>
    <row r="667" s="3" customFormat="true" ht="12.75" hidden="false" customHeight="true" outlineLevel="0" collapsed="false">
      <c r="A667" s="27"/>
      <c r="B667" s="53"/>
      <c r="C667" s="29"/>
      <c r="D667" s="30" t="s">
        <v>30</v>
      </c>
      <c r="E667" s="32" t="n">
        <v>0</v>
      </c>
      <c r="F667" s="32" t="n">
        <v>0</v>
      </c>
      <c r="G667" s="32" t="n">
        <v>0</v>
      </c>
      <c r="H667" s="32" t="n">
        <v>0</v>
      </c>
      <c r="I667" s="32" t="n">
        <v>0</v>
      </c>
      <c r="J667" s="32" t="n">
        <v>0</v>
      </c>
      <c r="K667" s="32" t="n">
        <v>0</v>
      </c>
    </row>
    <row r="668" s="3" customFormat="true" ht="12.75" hidden="false" customHeight="true" outlineLevel="0" collapsed="false">
      <c r="A668" s="27"/>
      <c r="B668" s="53"/>
      <c r="C668" s="29"/>
      <c r="D668" s="30" t="s">
        <v>31</v>
      </c>
      <c r="E668" s="32" t="n">
        <v>5547.39</v>
      </c>
      <c r="F668" s="32" t="n">
        <v>5547.39</v>
      </c>
      <c r="G668" s="32" t="n">
        <v>5547.39</v>
      </c>
      <c r="H668" s="32" t="n">
        <v>1233.75</v>
      </c>
      <c r="I668" s="32" t="n">
        <v>1233.75</v>
      </c>
      <c r="J668" s="32" t="n">
        <v>1233.75</v>
      </c>
      <c r="K668" s="32" t="n">
        <v>20343.42</v>
      </c>
    </row>
    <row r="669" s="3" customFormat="true" ht="12.75" hidden="false" customHeight="true" outlineLevel="0" collapsed="false">
      <c r="A669" s="27"/>
      <c r="B669" s="53"/>
      <c r="C669" s="29"/>
      <c r="D669" s="30" t="s">
        <v>32</v>
      </c>
      <c r="E669" s="32" t="n">
        <v>0</v>
      </c>
      <c r="F669" s="32" t="n">
        <v>0</v>
      </c>
      <c r="G669" s="32" t="n">
        <v>0</v>
      </c>
      <c r="H669" s="32" t="n">
        <v>0</v>
      </c>
      <c r="I669" s="32" t="n">
        <v>0</v>
      </c>
      <c r="J669" s="32" t="n">
        <v>0</v>
      </c>
      <c r="K669" s="32" t="n">
        <v>0</v>
      </c>
    </row>
    <row r="670" s="3" customFormat="true" ht="12.75" hidden="false" customHeight="true" outlineLevel="0" collapsed="false">
      <c r="A670" s="27" t="s">
        <v>255</v>
      </c>
      <c r="B670" s="53" t="s">
        <v>44</v>
      </c>
      <c r="C670" s="29" t="s">
        <v>35</v>
      </c>
      <c r="D670" s="30" t="s">
        <v>28</v>
      </c>
      <c r="E670" s="32" t="n">
        <v>55507.16</v>
      </c>
      <c r="F670" s="32" t="n">
        <v>53282.91</v>
      </c>
      <c r="G670" s="32" t="n">
        <v>53282.91</v>
      </c>
      <c r="H670" s="32" t="n">
        <v>47961.8</v>
      </c>
      <c r="I670" s="32" t="n">
        <v>47961.8</v>
      </c>
      <c r="J670" s="32" t="n">
        <v>47961.8</v>
      </c>
      <c r="K670" s="32" t="n">
        <v>305958.38</v>
      </c>
    </row>
    <row r="671" s="3" customFormat="true" ht="12.75" hidden="false" customHeight="true" outlineLevel="0" collapsed="false">
      <c r="A671" s="27"/>
      <c r="B671" s="53"/>
      <c r="C671" s="29"/>
      <c r="D671" s="30" t="s">
        <v>29</v>
      </c>
      <c r="E671" s="32" t="n">
        <v>0</v>
      </c>
      <c r="F671" s="32" t="n">
        <v>0</v>
      </c>
      <c r="G671" s="32" t="n">
        <v>0</v>
      </c>
      <c r="H671" s="32" t="n">
        <v>0</v>
      </c>
      <c r="I671" s="32" t="n">
        <v>0</v>
      </c>
      <c r="J671" s="32" t="n">
        <v>0</v>
      </c>
      <c r="K671" s="32" t="n">
        <v>0</v>
      </c>
    </row>
    <row r="672" s="3" customFormat="true" ht="12.75" hidden="false" customHeight="true" outlineLevel="0" collapsed="false">
      <c r="A672" s="27"/>
      <c r="B672" s="53"/>
      <c r="C672" s="29"/>
      <c r="D672" s="30" t="s">
        <v>30</v>
      </c>
      <c r="E672" s="32" t="n">
        <v>0</v>
      </c>
      <c r="F672" s="32" t="n">
        <v>0</v>
      </c>
      <c r="G672" s="32" t="n">
        <v>0</v>
      </c>
      <c r="H672" s="32" t="n">
        <v>0</v>
      </c>
      <c r="I672" s="32" t="n">
        <v>0</v>
      </c>
      <c r="J672" s="32" t="n">
        <v>0</v>
      </c>
      <c r="K672" s="32" t="n">
        <v>0</v>
      </c>
    </row>
    <row r="673" s="3" customFormat="true" ht="12.75" hidden="false" customHeight="true" outlineLevel="0" collapsed="false">
      <c r="A673" s="27"/>
      <c r="B673" s="53"/>
      <c r="C673" s="29"/>
      <c r="D673" s="30" t="s">
        <v>31</v>
      </c>
      <c r="E673" s="32" t="n">
        <v>55507.16</v>
      </c>
      <c r="F673" s="32" t="n">
        <v>53282.91</v>
      </c>
      <c r="G673" s="32" t="n">
        <v>53282.91</v>
      </c>
      <c r="H673" s="32" t="n">
        <v>47961.8</v>
      </c>
      <c r="I673" s="32" t="n">
        <v>47961.8</v>
      </c>
      <c r="J673" s="32" t="n">
        <v>47961.8</v>
      </c>
      <c r="K673" s="32" t="n">
        <v>305958.38</v>
      </c>
    </row>
    <row r="674" s="3" customFormat="true" ht="12.75" hidden="false" customHeight="true" outlineLevel="0" collapsed="false">
      <c r="A674" s="27"/>
      <c r="B674" s="53"/>
      <c r="C674" s="29"/>
      <c r="D674" s="30" t="s">
        <v>32</v>
      </c>
      <c r="E674" s="32" t="n">
        <v>0</v>
      </c>
      <c r="F674" s="32" t="n">
        <v>0</v>
      </c>
      <c r="G674" s="32" t="n">
        <v>0</v>
      </c>
      <c r="H674" s="32" t="n">
        <v>0</v>
      </c>
      <c r="I674" s="32" t="n">
        <v>0</v>
      </c>
      <c r="J674" s="32" t="n">
        <v>0</v>
      </c>
      <c r="K674" s="32" t="n">
        <v>0</v>
      </c>
    </row>
    <row r="675" s="3" customFormat="true" ht="12.75" hidden="false" customHeight="true" outlineLevel="0" collapsed="false">
      <c r="A675" s="27" t="s">
        <v>256</v>
      </c>
      <c r="B675" s="53" t="s">
        <v>86</v>
      </c>
      <c r="C675" s="29" t="s">
        <v>35</v>
      </c>
      <c r="D675" s="30" t="s">
        <v>28</v>
      </c>
      <c r="E675" s="32" t="n">
        <v>229.13</v>
      </c>
      <c r="F675" s="32" t="n">
        <v>229.13</v>
      </c>
      <c r="G675" s="32" t="n">
        <v>229.13</v>
      </c>
      <c r="H675" s="32" t="n">
        <v>229.62</v>
      </c>
      <c r="I675" s="32" t="n">
        <v>229.62</v>
      </c>
      <c r="J675" s="32" t="n">
        <v>229.62</v>
      </c>
      <c r="K675" s="32" t="n">
        <v>1376.25</v>
      </c>
    </row>
    <row r="676" s="3" customFormat="true" ht="12.75" hidden="false" customHeight="true" outlineLevel="0" collapsed="false">
      <c r="A676" s="27"/>
      <c r="B676" s="53"/>
      <c r="C676" s="29"/>
      <c r="D676" s="30" t="s">
        <v>29</v>
      </c>
      <c r="E676" s="32" t="n">
        <v>0</v>
      </c>
      <c r="F676" s="32" t="n">
        <v>0</v>
      </c>
      <c r="G676" s="32" t="n">
        <v>0</v>
      </c>
      <c r="H676" s="32" t="n">
        <v>0</v>
      </c>
      <c r="I676" s="32" t="n">
        <v>0</v>
      </c>
      <c r="J676" s="32" t="n">
        <v>0</v>
      </c>
      <c r="K676" s="32" t="n">
        <v>0</v>
      </c>
    </row>
    <row r="677" s="3" customFormat="true" ht="12.75" hidden="false" customHeight="true" outlineLevel="0" collapsed="false">
      <c r="A677" s="27"/>
      <c r="B677" s="53"/>
      <c r="C677" s="29"/>
      <c r="D677" s="30" t="s">
        <v>30</v>
      </c>
      <c r="E677" s="32" t="n">
        <v>0</v>
      </c>
      <c r="F677" s="32" t="n">
        <v>0</v>
      </c>
      <c r="G677" s="32" t="n">
        <v>0</v>
      </c>
      <c r="H677" s="32" t="n">
        <v>0</v>
      </c>
      <c r="I677" s="32" t="n">
        <v>0</v>
      </c>
      <c r="J677" s="32" t="n">
        <v>0</v>
      </c>
      <c r="K677" s="32" t="n">
        <v>0</v>
      </c>
    </row>
    <row r="678" s="3" customFormat="true" ht="12.75" hidden="false" customHeight="true" outlineLevel="0" collapsed="false">
      <c r="A678" s="27"/>
      <c r="B678" s="53"/>
      <c r="C678" s="29"/>
      <c r="D678" s="30" t="s">
        <v>31</v>
      </c>
      <c r="E678" s="32" t="n">
        <v>229.13</v>
      </c>
      <c r="F678" s="32" t="n">
        <v>229.13</v>
      </c>
      <c r="G678" s="32" t="n">
        <v>229.13</v>
      </c>
      <c r="H678" s="32" t="n">
        <v>229.62</v>
      </c>
      <c r="I678" s="32" t="n">
        <v>229.62</v>
      </c>
      <c r="J678" s="32" t="n">
        <v>229.62</v>
      </c>
      <c r="K678" s="32" t="n">
        <v>1376.25</v>
      </c>
    </row>
    <row r="679" s="3" customFormat="true" ht="12.75" hidden="false" customHeight="true" outlineLevel="0" collapsed="false">
      <c r="A679" s="27"/>
      <c r="B679" s="53"/>
      <c r="C679" s="29"/>
      <c r="D679" s="30" t="s">
        <v>32</v>
      </c>
      <c r="E679" s="32" t="n">
        <v>0</v>
      </c>
      <c r="F679" s="32" t="n">
        <v>0</v>
      </c>
      <c r="G679" s="32" t="n">
        <v>0</v>
      </c>
      <c r="H679" s="32" t="n">
        <v>0</v>
      </c>
      <c r="I679" s="32" t="n">
        <v>0</v>
      </c>
      <c r="J679" s="32" t="n">
        <v>0</v>
      </c>
      <c r="K679" s="32" t="n">
        <v>0</v>
      </c>
    </row>
    <row r="680" s="3" customFormat="true" ht="24" hidden="false" customHeight="true" outlineLevel="0" collapsed="false">
      <c r="A680" s="27" t="s">
        <v>257</v>
      </c>
      <c r="B680" s="53" t="s">
        <v>258</v>
      </c>
      <c r="C680" s="29" t="s">
        <v>35</v>
      </c>
      <c r="D680" s="30" t="s">
        <v>28</v>
      </c>
      <c r="E680" s="32" t="n">
        <v>17863.35</v>
      </c>
      <c r="F680" s="32" t="n">
        <v>17911.15</v>
      </c>
      <c r="G680" s="32" t="n">
        <v>17960.85</v>
      </c>
      <c r="H680" s="32" t="n">
        <v>17960.85</v>
      </c>
      <c r="I680" s="32" t="n">
        <v>17960.85</v>
      </c>
      <c r="J680" s="32" t="n">
        <v>17960.85</v>
      </c>
      <c r="K680" s="32" t="n">
        <v>107617.9</v>
      </c>
    </row>
    <row r="681" s="3" customFormat="true" ht="24" hidden="false" customHeight="true" outlineLevel="0" collapsed="false">
      <c r="A681" s="27"/>
      <c r="B681" s="53"/>
      <c r="C681" s="29"/>
      <c r="D681" s="30" t="s">
        <v>29</v>
      </c>
      <c r="E681" s="32" t="n">
        <v>0</v>
      </c>
      <c r="F681" s="32" t="n">
        <v>0</v>
      </c>
      <c r="G681" s="32" t="n">
        <v>0</v>
      </c>
      <c r="H681" s="32" t="n">
        <v>0</v>
      </c>
      <c r="I681" s="32" t="n">
        <v>0</v>
      </c>
      <c r="J681" s="32" t="n">
        <v>0</v>
      </c>
      <c r="K681" s="32" t="n">
        <v>0</v>
      </c>
    </row>
    <row r="682" s="3" customFormat="true" ht="24" hidden="false" customHeight="true" outlineLevel="0" collapsed="false">
      <c r="A682" s="27"/>
      <c r="B682" s="53"/>
      <c r="C682" s="29"/>
      <c r="D682" s="30" t="s">
        <v>30</v>
      </c>
      <c r="E682" s="32" t="n">
        <v>17863.35</v>
      </c>
      <c r="F682" s="32" t="n">
        <v>17911.15</v>
      </c>
      <c r="G682" s="32" t="n">
        <v>17960.85</v>
      </c>
      <c r="H682" s="32" t="n">
        <v>17960.85</v>
      </c>
      <c r="I682" s="32" t="n">
        <v>17960.85</v>
      </c>
      <c r="J682" s="32" t="n">
        <v>17960.85</v>
      </c>
      <c r="K682" s="32" t="n">
        <v>107617.9</v>
      </c>
    </row>
    <row r="683" s="3" customFormat="true" ht="24" hidden="false" customHeight="true" outlineLevel="0" collapsed="false">
      <c r="A683" s="27"/>
      <c r="B683" s="53"/>
      <c r="C683" s="29"/>
      <c r="D683" s="30" t="s">
        <v>31</v>
      </c>
      <c r="E683" s="32" t="n">
        <v>0</v>
      </c>
      <c r="F683" s="32" t="n">
        <v>0</v>
      </c>
      <c r="G683" s="32" t="n">
        <v>0</v>
      </c>
      <c r="H683" s="32" t="n">
        <v>0</v>
      </c>
      <c r="I683" s="32" t="n">
        <v>0</v>
      </c>
      <c r="J683" s="32" t="n">
        <v>0</v>
      </c>
      <c r="K683" s="32" t="n">
        <v>0</v>
      </c>
    </row>
    <row r="684" s="3" customFormat="true" ht="24" hidden="false" customHeight="true" outlineLevel="0" collapsed="false">
      <c r="A684" s="27"/>
      <c r="B684" s="53"/>
      <c r="C684" s="29"/>
      <c r="D684" s="30" t="s">
        <v>32</v>
      </c>
      <c r="E684" s="32" t="n">
        <v>0</v>
      </c>
      <c r="F684" s="32" t="n">
        <v>0</v>
      </c>
      <c r="G684" s="32" t="n">
        <v>0</v>
      </c>
      <c r="H684" s="32" t="n">
        <v>0</v>
      </c>
      <c r="I684" s="32" t="n">
        <v>0</v>
      </c>
      <c r="J684" s="32" t="n">
        <v>0</v>
      </c>
      <c r="K684" s="32" t="n">
        <v>0</v>
      </c>
    </row>
    <row r="685" s="3" customFormat="true" ht="12.75" hidden="false" customHeight="true" outlineLevel="0" collapsed="false">
      <c r="A685" s="27" t="s">
        <v>259</v>
      </c>
      <c r="B685" s="53" t="s">
        <v>260</v>
      </c>
      <c r="C685" s="29" t="s">
        <v>35</v>
      </c>
      <c r="D685" s="30" t="s">
        <v>28</v>
      </c>
      <c r="E685" s="32" t="n">
        <v>201649.61</v>
      </c>
      <c r="F685" s="32" t="n">
        <v>194811.51</v>
      </c>
      <c r="G685" s="32" t="n">
        <v>194811.51</v>
      </c>
      <c r="H685" s="32" t="n">
        <v>204445.77</v>
      </c>
      <c r="I685" s="32" t="n">
        <v>204445.77</v>
      </c>
      <c r="J685" s="32" t="n">
        <v>204445.77</v>
      </c>
      <c r="K685" s="32" t="n">
        <v>1204609.94</v>
      </c>
    </row>
    <row r="686" s="3" customFormat="true" ht="12.75" hidden="false" customHeight="true" outlineLevel="0" collapsed="false">
      <c r="A686" s="27"/>
      <c r="B686" s="53"/>
      <c r="C686" s="29"/>
      <c r="D686" s="30" t="s">
        <v>29</v>
      </c>
      <c r="E686" s="32" t="n">
        <v>0</v>
      </c>
      <c r="F686" s="32" t="n">
        <v>0</v>
      </c>
      <c r="G686" s="32" t="n">
        <v>0</v>
      </c>
      <c r="H686" s="32" t="n">
        <v>0</v>
      </c>
      <c r="I686" s="32" t="n">
        <v>0</v>
      </c>
      <c r="J686" s="32" t="n">
        <v>0</v>
      </c>
      <c r="K686" s="32" t="n">
        <v>0</v>
      </c>
    </row>
    <row r="687" s="3" customFormat="true" ht="12.75" hidden="false" customHeight="true" outlineLevel="0" collapsed="false">
      <c r="A687" s="27"/>
      <c r="B687" s="53"/>
      <c r="C687" s="29"/>
      <c r="D687" s="30" t="s">
        <v>30</v>
      </c>
      <c r="E687" s="32" t="n">
        <v>0</v>
      </c>
      <c r="F687" s="32" t="n">
        <v>0</v>
      </c>
      <c r="G687" s="32" t="n">
        <v>0</v>
      </c>
      <c r="H687" s="32" t="n">
        <v>0</v>
      </c>
      <c r="I687" s="32" t="n">
        <v>0</v>
      </c>
      <c r="J687" s="32" t="n">
        <v>0</v>
      </c>
      <c r="K687" s="32" t="n">
        <v>0</v>
      </c>
    </row>
    <row r="688" s="3" customFormat="true" ht="12.75" hidden="false" customHeight="true" outlineLevel="0" collapsed="false">
      <c r="A688" s="27"/>
      <c r="B688" s="53"/>
      <c r="C688" s="29"/>
      <c r="D688" s="30" t="s">
        <v>31</v>
      </c>
      <c r="E688" s="32" t="n">
        <v>201649.61</v>
      </c>
      <c r="F688" s="32" t="n">
        <v>194811.51</v>
      </c>
      <c r="G688" s="32" t="n">
        <v>194811.51</v>
      </c>
      <c r="H688" s="32" t="n">
        <v>204445.77</v>
      </c>
      <c r="I688" s="32" t="n">
        <v>204445.77</v>
      </c>
      <c r="J688" s="32" t="n">
        <v>204445.77</v>
      </c>
      <c r="K688" s="32" t="n">
        <v>1204609.94</v>
      </c>
    </row>
    <row r="689" s="3" customFormat="true" ht="12.75" hidden="false" customHeight="true" outlineLevel="0" collapsed="false">
      <c r="A689" s="27"/>
      <c r="B689" s="53"/>
      <c r="C689" s="29"/>
      <c r="D689" s="30" t="s">
        <v>32</v>
      </c>
      <c r="E689" s="32" t="n">
        <v>0</v>
      </c>
      <c r="F689" s="32" t="n">
        <v>0</v>
      </c>
      <c r="G689" s="32" t="n">
        <v>0</v>
      </c>
      <c r="H689" s="32" t="n">
        <v>0</v>
      </c>
      <c r="I689" s="32" t="n">
        <v>0</v>
      </c>
      <c r="J689" s="32" t="n">
        <v>0</v>
      </c>
      <c r="K689" s="32" t="n">
        <v>0</v>
      </c>
    </row>
    <row r="690" s="3" customFormat="true" ht="27" hidden="false" customHeight="true" outlineLevel="0" collapsed="false">
      <c r="A690" s="27" t="s">
        <v>261</v>
      </c>
      <c r="B690" s="28" t="s">
        <v>262</v>
      </c>
      <c r="C690" s="29" t="s">
        <v>27</v>
      </c>
      <c r="D690" s="30" t="s">
        <v>28</v>
      </c>
      <c r="E690" s="32" t="n">
        <v>5495.55</v>
      </c>
      <c r="F690" s="32" t="n">
        <v>5495.55</v>
      </c>
      <c r="G690" s="32" t="n">
        <v>5495.55</v>
      </c>
      <c r="H690" s="32" t="n">
        <v>4585.36</v>
      </c>
      <c r="I690" s="32" t="n">
        <v>4588.8</v>
      </c>
      <c r="J690" s="32" t="n">
        <v>4592.58</v>
      </c>
      <c r="K690" s="32" t="n">
        <v>30253.4</v>
      </c>
      <c r="L690" s="39"/>
    </row>
    <row r="691" s="3" customFormat="true" ht="12.75" hidden="false" customHeight="true" outlineLevel="0" collapsed="false">
      <c r="A691" s="27"/>
      <c r="B691" s="28"/>
      <c r="C691" s="29"/>
      <c r="D691" s="30" t="s">
        <v>29</v>
      </c>
      <c r="E691" s="32" t="n">
        <v>0</v>
      </c>
      <c r="F691" s="32" t="n">
        <v>0</v>
      </c>
      <c r="G691" s="32" t="n">
        <v>0</v>
      </c>
      <c r="H691" s="32" t="n">
        <v>0</v>
      </c>
      <c r="I691" s="32" t="n">
        <v>0</v>
      </c>
      <c r="J691" s="32" t="n">
        <v>0</v>
      </c>
      <c r="K691" s="32" t="n">
        <v>0</v>
      </c>
    </row>
    <row r="692" s="3" customFormat="true" ht="12.75" hidden="false" customHeight="true" outlineLevel="0" collapsed="false">
      <c r="A692" s="27"/>
      <c r="B692" s="28"/>
      <c r="C692" s="29"/>
      <c r="D692" s="30" t="s">
        <v>30</v>
      </c>
      <c r="E692" s="32" t="n">
        <v>0</v>
      </c>
      <c r="F692" s="32" t="n">
        <v>0</v>
      </c>
      <c r="G692" s="32" t="n">
        <v>0</v>
      </c>
      <c r="H692" s="32" t="n">
        <v>0</v>
      </c>
      <c r="I692" s="32" t="n">
        <v>0</v>
      </c>
      <c r="J692" s="32" t="n">
        <v>0</v>
      </c>
      <c r="K692" s="32" t="n">
        <v>0</v>
      </c>
    </row>
    <row r="693" s="3" customFormat="true" ht="12.75" hidden="false" customHeight="true" outlineLevel="0" collapsed="false">
      <c r="A693" s="27"/>
      <c r="B693" s="28"/>
      <c r="C693" s="29"/>
      <c r="D693" s="30" t="s">
        <v>31</v>
      </c>
      <c r="E693" s="32" t="n">
        <v>5495.55</v>
      </c>
      <c r="F693" s="32" t="n">
        <v>5495.55</v>
      </c>
      <c r="G693" s="32" t="n">
        <v>5495.55</v>
      </c>
      <c r="H693" s="32" t="n">
        <v>4585.36</v>
      </c>
      <c r="I693" s="32" t="n">
        <v>4588.8</v>
      </c>
      <c r="J693" s="32" t="n">
        <v>4592.58</v>
      </c>
      <c r="K693" s="32" t="n">
        <v>30253.4</v>
      </c>
    </row>
    <row r="694" s="3" customFormat="true" ht="12.75" hidden="false" customHeight="true" outlineLevel="0" collapsed="false">
      <c r="A694" s="27"/>
      <c r="B694" s="28"/>
      <c r="C694" s="29"/>
      <c r="D694" s="30" t="s">
        <v>32</v>
      </c>
      <c r="E694" s="32" t="n">
        <v>0</v>
      </c>
      <c r="F694" s="32" t="n">
        <v>0</v>
      </c>
      <c r="G694" s="32" t="n">
        <v>0</v>
      </c>
      <c r="H694" s="32" t="n">
        <v>0</v>
      </c>
      <c r="I694" s="32" t="n">
        <v>0</v>
      </c>
      <c r="J694" s="32" t="n">
        <v>0</v>
      </c>
      <c r="K694" s="32" t="n">
        <v>0</v>
      </c>
    </row>
    <row r="695" s="3" customFormat="true" ht="27" hidden="false" customHeight="true" outlineLevel="0" collapsed="false">
      <c r="A695" s="27"/>
      <c r="B695" s="28"/>
      <c r="C695" s="29" t="s">
        <v>35</v>
      </c>
      <c r="D695" s="30" t="s">
        <v>28</v>
      </c>
      <c r="E695" s="32" t="n">
        <v>5495.55</v>
      </c>
      <c r="F695" s="32" t="n">
        <v>5495.55</v>
      </c>
      <c r="G695" s="32" t="n">
        <v>5495.55</v>
      </c>
      <c r="H695" s="32" t="n">
        <v>4585.36</v>
      </c>
      <c r="I695" s="32" t="n">
        <v>4588.8</v>
      </c>
      <c r="J695" s="32" t="n">
        <v>4592.58</v>
      </c>
      <c r="K695" s="32" t="n">
        <v>30253.4</v>
      </c>
    </row>
    <row r="696" s="3" customFormat="true" ht="12.75" hidden="false" customHeight="true" outlineLevel="0" collapsed="false">
      <c r="A696" s="27"/>
      <c r="B696" s="28"/>
      <c r="C696" s="29"/>
      <c r="D696" s="30" t="s">
        <v>29</v>
      </c>
      <c r="E696" s="32" t="n">
        <v>0</v>
      </c>
      <c r="F696" s="32" t="n">
        <v>0</v>
      </c>
      <c r="G696" s="32" t="n">
        <v>0</v>
      </c>
      <c r="H696" s="32" t="n">
        <v>0</v>
      </c>
      <c r="I696" s="32" t="n">
        <v>0</v>
      </c>
      <c r="J696" s="32" t="n">
        <v>0</v>
      </c>
      <c r="K696" s="32" t="n">
        <v>0</v>
      </c>
    </row>
    <row r="697" s="3" customFormat="true" ht="12.75" hidden="false" customHeight="true" outlineLevel="0" collapsed="false">
      <c r="A697" s="27"/>
      <c r="B697" s="28"/>
      <c r="C697" s="29"/>
      <c r="D697" s="30" t="s">
        <v>30</v>
      </c>
      <c r="E697" s="32" t="n">
        <v>0</v>
      </c>
      <c r="F697" s="32" t="n">
        <v>0</v>
      </c>
      <c r="G697" s="32" t="n">
        <v>0</v>
      </c>
      <c r="H697" s="32" t="n">
        <v>0</v>
      </c>
      <c r="I697" s="32" t="n">
        <v>0</v>
      </c>
      <c r="J697" s="32" t="n">
        <v>0</v>
      </c>
      <c r="K697" s="32" t="n">
        <v>0</v>
      </c>
    </row>
    <row r="698" s="3" customFormat="true" ht="12.75" hidden="false" customHeight="true" outlineLevel="0" collapsed="false">
      <c r="A698" s="27"/>
      <c r="B698" s="28"/>
      <c r="C698" s="29"/>
      <c r="D698" s="30" t="s">
        <v>31</v>
      </c>
      <c r="E698" s="32" t="n">
        <v>5495.55</v>
      </c>
      <c r="F698" s="32" t="n">
        <v>5495.55</v>
      </c>
      <c r="G698" s="32" t="n">
        <v>5495.55</v>
      </c>
      <c r="H698" s="32" t="n">
        <v>4585.36</v>
      </c>
      <c r="I698" s="32" t="n">
        <v>4588.8</v>
      </c>
      <c r="J698" s="32" t="n">
        <v>4592.58</v>
      </c>
      <c r="K698" s="32" t="n">
        <v>30253.4</v>
      </c>
    </row>
    <row r="699" s="3" customFormat="true" ht="12.75" hidden="false" customHeight="true" outlineLevel="0" collapsed="false">
      <c r="A699" s="27"/>
      <c r="B699" s="28"/>
      <c r="C699" s="29"/>
      <c r="D699" s="30" t="s">
        <v>32</v>
      </c>
      <c r="E699" s="32" t="n">
        <v>0</v>
      </c>
      <c r="F699" s="32" t="n">
        <v>0</v>
      </c>
      <c r="G699" s="32" t="n">
        <v>0</v>
      </c>
      <c r="H699" s="32" t="n">
        <v>0</v>
      </c>
      <c r="I699" s="32" t="n">
        <v>0</v>
      </c>
      <c r="J699" s="32" t="n">
        <v>0</v>
      </c>
      <c r="K699" s="32" t="n">
        <v>0</v>
      </c>
    </row>
    <row r="700" s="3" customFormat="true" ht="30" hidden="false" customHeight="true" outlineLevel="0" collapsed="false">
      <c r="A700" s="27" t="s">
        <v>263</v>
      </c>
      <c r="B700" s="28" t="s">
        <v>264</v>
      </c>
      <c r="C700" s="29" t="s">
        <v>35</v>
      </c>
      <c r="D700" s="30" t="s">
        <v>28</v>
      </c>
      <c r="E700" s="32" t="n">
        <v>770.5</v>
      </c>
      <c r="F700" s="32" t="n">
        <v>770.5</v>
      </c>
      <c r="G700" s="32" t="n">
        <v>770.5</v>
      </c>
      <c r="H700" s="32" t="n">
        <v>385.25</v>
      </c>
      <c r="I700" s="32" t="n">
        <v>385.25</v>
      </c>
      <c r="J700" s="32" t="n">
        <v>385.25</v>
      </c>
      <c r="K700" s="32" t="n">
        <v>3467.25</v>
      </c>
    </row>
    <row r="701" s="3" customFormat="true" ht="30" hidden="false" customHeight="true" outlineLevel="0" collapsed="false">
      <c r="A701" s="27"/>
      <c r="B701" s="28"/>
      <c r="C701" s="29"/>
      <c r="D701" s="30" t="s">
        <v>29</v>
      </c>
      <c r="E701" s="31" t="n">
        <v>0</v>
      </c>
      <c r="F701" s="31" t="n">
        <v>0</v>
      </c>
      <c r="G701" s="31" t="n">
        <v>0</v>
      </c>
      <c r="H701" s="31" t="n">
        <v>0</v>
      </c>
      <c r="I701" s="31" t="n">
        <v>0</v>
      </c>
      <c r="J701" s="31" t="n">
        <v>0</v>
      </c>
      <c r="K701" s="32" t="n">
        <v>0</v>
      </c>
    </row>
    <row r="702" s="3" customFormat="true" ht="30" hidden="false" customHeight="true" outlineLevel="0" collapsed="false">
      <c r="A702" s="27"/>
      <c r="B702" s="28"/>
      <c r="C702" s="29"/>
      <c r="D702" s="30" t="s">
        <v>30</v>
      </c>
      <c r="E702" s="31" t="n">
        <v>0</v>
      </c>
      <c r="F702" s="31" t="n">
        <v>0</v>
      </c>
      <c r="G702" s="31" t="n">
        <v>0</v>
      </c>
      <c r="H702" s="31" t="n">
        <v>0</v>
      </c>
      <c r="I702" s="31" t="n">
        <v>0</v>
      </c>
      <c r="J702" s="31" t="n">
        <v>0</v>
      </c>
      <c r="K702" s="32" t="n">
        <v>0</v>
      </c>
    </row>
    <row r="703" s="3" customFormat="true" ht="30" hidden="false" customHeight="true" outlineLevel="0" collapsed="false">
      <c r="A703" s="27"/>
      <c r="B703" s="28"/>
      <c r="C703" s="29"/>
      <c r="D703" s="30" t="s">
        <v>31</v>
      </c>
      <c r="E703" s="31" t="n">
        <v>770.5</v>
      </c>
      <c r="F703" s="31" t="n">
        <v>770.5</v>
      </c>
      <c r="G703" s="31" t="n">
        <v>770.5</v>
      </c>
      <c r="H703" s="21" t="s">
        <v>265</v>
      </c>
      <c r="I703" s="21" t="s">
        <v>265</v>
      </c>
      <c r="J703" s="21" t="s">
        <v>265</v>
      </c>
      <c r="K703" s="32" t="n">
        <v>3467.25</v>
      </c>
    </row>
    <row r="704" s="3" customFormat="true" ht="30" hidden="false" customHeight="true" outlineLevel="0" collapsed="false">
      <c r="A704" s="27"/>
      <c r="B704" s="28"/>
      <c r="C704" s="29"/>
      <c r="D704" s="30" t="s">
        <v>32</v>
      </c>
      <c r="E704" s="31" t="n">
        <v>0</v>
      </c>
      <c r="F704" s="31" t="n">
        <v>0</v>
      </c>
      <c r="G704" s="31" t="n">
        <v>0</v>
      </c>
      <c r="H704" s="31" t="n">
        <v>0</v>
      </c>
      <c r="I704" s="31" t="n">
        <v>0</v>
      </c>
      <c r="J704" s="31" t="n">
        <v>0</v>
      </c>
      <c r="K704" s="32" t="n">
        <v>0</v>
      </c>
    </row>
    <row r="705" s="3" customFormat="true" ht="27" hidden="false" customHeight="true" outlineLevel="0" collapsed="false">
      <c r="A705" s="27" t="s">
        <v>266</v>
      </c>
      <c r="B705" s="28" t="s">
        <v>267</v>
      </c>
      <c r="C705" s="29" t="s">
        <v>35</v>
      </c>
      <c r="D705" s="30" t="s">
        <v>28</v>
      </c>
      <c r="E705" s="32" t="n">
        <v>0</v>
      </c>
      <c r="F705" s="32" t="n">
        <v>0</v>
      </c>
      <c r="G705" s="32" t="n">
        <v>0</v>
      </c>
      <c r="H705" s="32" t="n">
        <v>385.25</v>
      </c>
      <c r="I705" s="32" t="n">
        <v>385.25</v>
      </c>
      <c r="J705" s="32" t="n">
        <v>385.25</v>
      </c>
      <c r="K705" s="32" t="n">
        <v>1155.75</v>
      </c>
    </row>
    <row r="706" s="3" customFormat="true" ht="27" hidden="false" customHeight="true" outlineLevel="0" collapsed="false">
      <c r="A706" s="27"/>
      <c r="B706" s="28"/>
      <c r="C706" s="29"/>
      <c r="D706" s="30" t="s">
        <v>29</v>
      </c>
      <c r="E706" s="31" t="n">
        <v>0</v>
      </c>
      <c r="F706" s="31" t="n">
        <v>0</v>
      </c>
      <c r="G706" s="31" t="n">
        <v>0</v>
      </c>
      <c r="H706" s="31" t="n">
        <v>0</v>
      </c>
      <c r="I706" s="31" t="n">
        <v>0</v>
      </c>
      <c r="J706" s="31" t="n">
        <v>0</v>
      </c>
      <c r="K706" s="32" t="n">
        <v>0</v>
      </c>
    </row>
    <row r="707" s="3" customFormat="true" ht="27" hidden="false" customHeight="true" outlineLevel="0" collapsed="false">
      <c r="A707" s="27"/>
      <c r="B707" s="28"/>
      <c r="C707" s="29"/>
      <c r="D707" s="30" t="s">
        <v>30</v>
      </c>
      <c r="E707" s="31" t="n">
        <v>0</v>
      </c>
      <c r="F707" s="31" t="n">
        <v>0</v>
      </c>
      <c r="G707" s="31" t="n">
        <v>0</v>
      </c>
      <c r="H707" s="31" t="n">
        <v>0</v>
      </c>
      <c r="I707" s="31" t="n">
        <v>0</v>
      </c>
      <c r="J707" s="31" t="n">
        <v>0</v>
      </c>
      <c r="K707" s="32" t="n">
        <v>0</v>
      </c>
    </row>
    <row r="708" s="3" customFormat="true" ht="27" hidden="false" customHeight="true" outlineLevel="0" collapsed="false">
      <c r="A708" s="27"/>
      <c r="B708" s="28"/>
      <c r="C708" s="29"/>
      <c r="D708" s="30" t="s">
        <v>31</v>
      </c>
      <c r="E708" s="31" t="n">
        <v>0</v>
      </c>
      <c r="F708" s="31" t="n">
        <v>0</v>
      </c>
      <c r="G708" s="31" t="n">
        <v>0</v>
      </c>
      <c r="H708" s="21" t="s">
        <v>265</v>
      </c>
      <c r="I708" s="21" t="s">
        <v>265</v>
      </c>
      <c r="J708" s="21" t="s">
        <v>265</v>
      </c>
      <c r="K708" s="32" t="n">
        <v>1155.75</v>
      </c>
    </row>
    <row r="709" s="3" customFormat="true" ht="27" hidden="false" customHeight="true" outlineLevel="0" collapsed="false">
      <c r="A709" s="27"/>
      <c r="B709" s="28"/>
      <c r="C709" s="29"/>
      <c r="D709" s="30" t="s">
        <v>32</v>
      </c>
      <c r="E709" s="31" t="n">
        <v>0</v>
      </c>
      <c r="F709" s="31" t="n">
        <v>0</v>
      </c>
      <c r="G709" s="31" t="n">
        <v>0</v>
      </c>
      <c r="H709" s="31" t="n">
        <v>0</v>
      </c>
      <c r="I709" s="31" t="n">
        <v>0</v>
      </c>
      <c r="J709" s="31" t="n">
        <v>0</v>
      </c>
      <c r="K709" s="32" t="n">
        <v>0</v>
      </c>
    </row>
    <row r="710" s="3" customFormat="true" ht="15.75" hidden="false" customHeight="true" outlineLevel="0" collapsed="false">
      <c r="A710" s="27" t="s">
        <v>268</v>
      </c>
      <c r="B710" s="28" t="s">
        <v>269</v>
      </c>
      <c r="C710" s="29" t="s">
        <v>35</v>
      </c>
      <c r="D710" s="30" t="s">
        <v>28</v>
      </c>
      <c r="E710" s="32" t="n">
        <v>100.3</v>
      </c>
      <c r="F710" s="32" t="n">
        <v>100.3</v>
      </c>
      <c r="G710" s="32" t="n">
        <v>100.3</v>
      </c>
      <c r="H710" s="32" t="n">
        <v>107.56</v>
      </c>
      <c r="I710" s="32" t="n">
        <v>111</v>
      </c>
      <c r="J710" s="32" t="n">
        <v>114.78</v>
      </c>
      <c r="K710" s="32" t="n">
        <v>634.25</v>
      </c>
    </row>
    <row r="711" s="3" customFormat="true" ht="15.75" hidden="false" customHeight="true" outlineLevel="0" collapsed="false">
      <c r="A711" s="27"/>
      <c r="B711" s="28"/>
      <c r="C711" s="29"/>
      <c r="D711" s="30" t="s">
        <v>29</v>
      </c>
      <c r="E711" s="31" t="n">
        <v>0</v>
      </c>
      <c r="F711" s="31" t="n">
        <v>0</v>
      </c>
      <c r="G711" s="31" t="n">
        <v>0</v>
      </c>
      <c r="H711" s="31" t="n">
        <v>0</v>
      </c>
      <c r="I711" s="31" t="n">
        <v>0</v>
      </c>
      <c r="J711" s="31" t="n">
        <v>0</v>
      </c>
      <c r="K711" s="32" t="n">
        <v>0</v>
      </c>
    </row>
    <row r="712" s="3" customFormat="true" ht="15.75" hidden="false" customHeight="true" outlineLevel="0" collapsed="false">
      <c r="A712" s="27"/>
      <c r="B712" s="28"/>
      <c r="C712" s="29"/>
      <c r="D712" s="30" t="s">
        <v>30</v>
      </c>
      <c r="E712" s="31" t="n">
        <v>0</v>
      </c>
      <c r="F712" s="31" t="n">
        <v>0</v>
      </c>
      <c r="G712" s="31" t="n">
        <v>0</v>
      </c>
      <c r="H712" s="31" t="n">
        <v>0</v>
      </c>
      <c r="I712" s="31" t="n">
        <v>0</v>
      </c>
      <c r="J712" s="31" t="n">
        <v>0</v>
      </c>
      <c r="K712" s="32" t="n">
        <v>0</v>
      </c>
    </row>
    <row r="713" s="3" customFormat="true" ht="15.75" hidden="false" customHeight="true" outlineLevel="0" collapsed="false">
      <c r="A713" s="27"/>
      <c r="B713" s="28"/>
      <c r="C713" s="29"/>
      <c r="D713" s="30" t="s">
        <v>31</v>
      </c>
      <c r="E713" s="31" t="n">
        <v>100.3</v>
      </c>
      <c r="F713" s="31" t="n">
        <v>100.3</v>
      </c>
      <c r="G713" s="31" t="n">
        <v>100.3</v>
      </c>
      <c r="H713" s="31" t="n">
        <v>107.56</v>
      </c>
      <c r="I713" s="31" t="n">
        <v>111</v>
      </c>
      <c r="J713" s="31" t="n">
        <v>114.78</v>
      </c>
      <c r="K713" s="32" t="n">
        <v>634.25</v>
      </c>
    </row>
    <row r="714" s="3" customFormat="true" ht="15.75" hidden="false" customHeight="true" outlineLevel="0" collapsed="false">
      <c r="A714" s="27"/>
      <c r="B714" s="28"/>
      <c r="C714" s="29"/>
      <c r="D714" s="30" t="s">
        <v>32</v>
      </c>
      <c r="E714" s="31" t="n">
        <v>0</v>
      </c>
      <c r="F714" s="31" t="n">
        <v>0</v>
      </c>
      <c r="G714" s="31" t="n">
        <v>0</v>
      </c>
      <c r="H714" s="31" t="n">
        <v>0</v>
      </c>
      <c r="I714" s="31" t="n">
        <v>0</v>
      </c>
      <c r="J714" s="31" t="n">
        <v>0</v>
      </c>
      <c r="K714" s="32" t="n">
        <v>0</v>
      </c>
    </row>
    <row r="715" s="3" customFormat="true" ht="24" hidden="false" customHeight="true" outlineLevel="0" collapsed="false">
      <c r="A715" s="27" t="s">
        <v>270</v>
      </c>
      <c r="B715" s="28" t="s">
        <v>271</v>
      </c>
      <c r="C715" s="29" t="s">
        <v>35</v>
      </c>
      <c r="D715" s="30" t="s">
        <v>28</v>
      </c>
      <c r="E715" s="32" t="n">
        <v>795.41</v>
      </c>
      <c r="F715" s="32" t="n">
        <v>795.41</v>
      </c>
      <c r="G715" s="32" t="n">
        <v>795.41</v>
      </c>
      <c r="H715" s="32" t="n">
        <v>795.41</v>
      </c>
      <c r="I715" s="32" t="n">
        <v>795.41</v>
      </c>
      <c r="J715" s="32" t="n">
        <v>795.41</v>
      </c>
      <c r="K715" s="32" t="n">
        <v>4772.46</v>
      </c>
    </row>
    <row r="716" s="3" customFormat="true" ht="24" hidden="false" customHeight="true" outlineLevel="0" collapsed="false">
      <c r="A716" s="27"/>
      <c r="B716" s="28"/>
      <c r="C716" s="29"/>
      <c r="D716" s="30" t="s">
        <v>29</v>
      </c>
      <c r="E716" s="31" t="n">
        <v>0</v>
      </c>
      <c r="F716" s="31" t="n">
        <v>0</v>
      </c>
      <c r="G716" s="31" t="n">
        <v>0</v>
      </c>
      <c r="H716" s="31" t="n">
        <v>0</v>
      </c>
      <c r="I716" s="31" t="n">
        <v>0</v>
      </c>
      <c r="J716" s="31" t="n">
        <v>0</v>
      </c>
      <c r="K716" s="32" t="n">
        <v>0</v>
      </c>
    </row>
    <row r="717" s="3" customFormat="true" ht="24" hidden="false" customHeight="true" outlineLevel="0" collapsed="false">
      <c r="A717" s="27"/>
      <c r="B717" s="28"/>
      <c r="C717" s="29"/>
      <c r="D717" s="30" t="s">
        <v>30</v>
      </c>
      <c r="E717" s="31" t="n">
        <v>0</v>
      </c>
      <c r="F717" s="31" t="n">
        <v>0</v>
      </c>
      <c r="G717" s="31" t="n">
        <v>0</v>
      </c>
      <c r="H717" s="31" t="n">
        <v>0</v>
      </c>
      <c r="I717" s="31" t="n">
        <v>0</v>
      </c>
      <c r="J717" s="31" t="n">
        <v>0</v>
      </c>
      <c r="K717" s="32" t="n">
        <v>0</v>
      </c>
    </row>
    <row r="718" s="3" customFormat="true" ht="24" hidden="false" customHeight="true" outlineLevel="0" collapsed="false">
      <c r="A718" s="27"/>
      <c r="B718" s="28"/>
      <c r="C718" s="29"/>
      <c r="D718" s="30" t="s">
        <v>31</v>
      </c>
      <c r="E718" s="21" t="n">
        <v>795.41</v>
      </c>
      <c r="F718" s="21" t="n">
        <v>795.41</v>
      </c>
      <c r="G718" s="21" t="n">
        <v>795.41</v>
      </c>
      <c r="H718" s="21" t="n">
        <v>795.41</v>
      </c>
      <c r="I718" s="21" t="n">
        <v>795.41</v>
      </c>
      <c r="J718" s="21" t="n">
        <v>795.41</v>
      </c>
      <c r="K718" s="32" t="n">
        <v>4772.46</v>
      </c>
    </row>
    <row r="719" s="3" customFormat="true" ht="24" hidden="false" customHeight="true" outlineLevel="0" collapsed="false">
      <c r="A719" s="27"/>
      <c r="B719" s="28"/>
      <c r="C719" s="29"/>
      <c r="D719" s="30" t="s">
        <v>32</v>
      </c>
      <c r="E719" s="31" t="n">
        <v>0</v>
      </c>
      <c r="F719" s="31" t="n">
        <v>0</v>
      </c>
      <c r="G719" s="31" t="n">
        <v>0</v>
      </c>
      <c r="H719" s="31" t="n">
        <v>0</v>
      </c>
      <c r="I719" s="31" t="n">
        <v>0</v>
      </c>
      <c r="J719" s="31" t="n">
        <v>0</v>
      </c>
      <c r="K719" s="32" t="n">
        <v>0</v>
      </c>
    </row>
    <row r="720" s="3" customFormat="true" ht="21" hidden="false" customHeight="true" outlineLevel="0" collapsed="false">
      <c r="A720" s="27" t="s">
        <v>272</v>
      </c>
      <c r="B720" s="28" t="s">
        <v>273</v>
      </c>
      <c r="C720" s="29" t="s">
        <v>35</v>
      </c>
      <c r="D720" s="30" t="s">
        <v>28</v>
      </c>
      <c r="E720" s="32" t="n">
        <v>0</v>
      </c>
      <c r="F720" s="32" t="n">
        <v>0</v>
      </c>
      <c r="G720" s="32" t="n">
        <v>0</v>
      </c>
      <c r="H720" s="32" t="n">
        <v>1525.96</v>
      </c>
      <c r="I720" s="32" t="n">
        <v>1525.96</v>
      </c>
      <c r="J720" s="32" t="n">
        <v>1525.96</v>
      </c>
      <c r="K720" s="32" t="n">
        <v>4577.88</v>
      </c>
    </row>
    <row r="721" s="3" customFormat="true" ht="21" hidden="false" customHeight="true" outlineLevel="0" collapsed="false">
      <c r="A721" s="27"/>
      <c r="B721" s="28"/>
      <c r="C721" s="29"/>
      <c r="D721" s="30" t="s">
        <v>29</v>
      </c>
      <c r="E721" s="31" t="n">
        <v>0</v>
      </c>
      <c r="F721" s="31" t="n">
        <v>0</v>
      </c>
      <c r="G721" s="31" t="n">
        <v>0</v>
      </c>
      <c r="H721" s="31" t="n">
        <v>0</v>
      </c>
      <c r="I721" s="31" t="n">
        <v>0</v>
      </c>
      <c r="J721" s="31" t="n">
        <v>0</v>
      </c>
      <c r="K721" s="32" t="n">
        <v>0</v>
      </c>
    </row>
    <row r="722" s="3" customFormat="true" ht="21" hidden="false" customHeight="true" outlineLevel="0" collapsed="false">
      <c r="A722" s="27"/>
      <c r="B722" s="28"/>
      <c r="C722" s="29"/>
      <c r="D722" s="30" t="s">
        <v>30</v>
      </c>
      <c r="E722" s="31" t="n">
        <v>0</v>
      </c>
      <c r="F722" s="31" t="n">
        <v>0</v>
      </c>
      <c r="G722" s="31" t="n">
        <v>0</v>
      </c>
      <c r="H722" s="31" t="n">
        <v>0</v>
      </c>
      <c r="I722" s="31" t="n">
        <v>0</v>
      </c>
      <c r="J722" s="31" t="n">
        <v>0</v>
      </c>
      <c r="K722" s="32" t="n">
        <v>0</v>
      </c>
    </row>
    <row r="723" s="3" customFormat="true" ht="21" hidden="false" customHeight="true" outlineLevel="0" collapsed="false">
      <c r="A723" s="27"/>
      <c r="B723" s="28"/>
      <c r="C723" s="29"/>
      <c r="D723" s="30" t="s">
        <v>31</v>
      </c>
      <c r="E723" s="31" t="n">
        <v>0</v>
      </c>
      <c r="F723" s="31" t="n">
        <v>0</v>
      </c>
      <c r="G723" s="31" t="n">
        <v>0</v>
      </c>
      <c r="H723" s="31" t="n">
        <v>1525.96</v>
      </c>
      <c r="I723" s="31" t="n">
        <v>1525.96</v>
      </c>
      <c r="J723" s="31" t="n">
        <v>1525.96</v>
      </c>
      <c r="K723" s="32" t="n">
        <v>4577.88</v>
      </c>
      <c r="L723" s="34"/>
    </row>
    <row r="724" s="3" customFormat="true" ht="21" hidden="false" customHeight="true" outlineLevel="0" collapsed="false">
      <c r="A724" s="27"/>
      <c r="B724" s="28"/>
      <c r="C724" s="29"/>
      <c r="D724" s="30" t="s">
        <v>32</v>
      </c>
      <c r="E724" s="31" t="n">
        <v>0</v>
      </c>
      <c r="F724" s="31" t="n">
        <v>0</v>
      </c>
      <c r="G724" s="31" t="n">
        <v>0</v>
      </c>
      <c r="H724" s="31" t="n">
        <v>0</v>
      </c>
      <c r="I724" s="31" t="n">
        <v>0</v>
      </c>
      <c r="J724" s="31" t="n">
        <v>0</v>
      </c>
      <c r="K724" s="32" t="n">
        <v>0</v>
      </c>
    </row>
    <row r="725" s="3" customFormat="true" ht="15" hidden="false" customHeight="true" outlineLevel="0" collapsed="false">
      <c r="A725" s="27" t="s">
        <v>274</v>
      </c>
      <c r="B725" s="28" t="s">
        <v>177</v>
      </c>
      <c r="C725" s="29" t="s">
        <v>35</v>
      </c>
      <c r="D725" s="30" t="s">
        <v>28</v>
      </c>
      <c r="E725" s="32" t="n">
        <v>2911.89</v>
      </c>
      <c r="F725" s="32" t="n">
        <v>2911.89</v>
      </c>
      <c r="G725" s="32" t="n">
        <v>2911.89</v>
      </c>
      <c r="H725" s="32" t="n">
        <v>1385.93</v>
      </c>
      <c r="I725" s="32" t="n">
        <v>1385.93</v>
      </c>
      <c r="J725" s="32" t="n">
        <v>1385.93</v>
      </c>
      <c r="K725" s="32" t="n">
        <v>12893.46</v>
      </c>
    </row>
    <row r="726" s="3" customFormat="true" ht="15" hidden="false" customHeight="true" outlineLevel="0" collapsed="false">
      <c r="A726" s="27"/>
      <c r="B726" s="28"/>
      <c r="C726" s="29"/>
      <c r="D726" s="30" t="s">
        <v>29</v>
      </c>
      <c r="E726" s="31" t="n">
        <v>0</v>
      </c>
      <c r="F726" s="31" t="n">
        <v>0</v>
      </c>
      <c r="G726" s="31" t="n">
        <v>0</v>
      </c>
      <c r="H726" s="31" t="n">
        <v>0</v>
      </c>
      <c r="I726" s="31" t="n">
        <v>0</v>
      </c>
      <c r="J726" s="31" t="n">
        <v>0</v>
      </c>
      <c r="K726" s="32" t="n">
        <v>0</v>
      </c>
    </row>
    <row r="727" s="3" customFormat="true" ht="15" hidden="false" customHeight="true" outlineLevel="0" collapsed="false">
      <c r="A727" s="27"/>
      <c r="B727" s="28"/>
      <c r="C727" s="29"/>
      <c r="D727" s="30" t="s">
        <v>30</v>
      </c>
      <c r="E727" s="31" t="n">
        <v>0</v>
      </c>
      <c r="F727" s="31" t="n">
        <v>0</v>
      </c>
      <c r="G727" s="31" t="n">
        <v>0</v>
      </c>
      <c r="H727" s="31" t="n">
        <v>0</v>
      </c>
      <c r="I727" s="31" t="n">
        <v>0</v>
      </c>
      <c r="J727" s="31" t="n">
        <v>0</v>
      </c>
      <c r="K727" s="32" t="n">
        <v>0</v>
      </c>
    </row>
    <row r="728" s="3" customFormat="true" ht="15" hidden="false" customHeight="true" outlineLevel="0" collapsed="false">
      <c r="A728" s="27"/>
      <c r="B728" s="28"/>
      <c r="C728" s="29"/>
      <c r="D728" s="30" t="s">
        <v>31</v>
      </c>
      <c r="E728" s="31" t="n">
        <v>2911.89</v>
      </c>
      <c r="F728" s="31" t="n">
        <v>2911.89</v>
      </c>
      <c r="G728" s="31" t="n">
        <v>2911.89</v>
      </c>
      <c r="H728" s="31" t="n">
        <v>1385.93</v>
      </c>
      <c r="I728" s="31" t="n">
        <v>1385.93</v>
      </c>
      <c r="J728" s="31" t="n">
        <v>1385.93</v>
      </c>
      <c r="K728" s="32" t="n">
        <v>12893.46</v>
      </c>
    </row>
    <row r="729" s="3" customFormat="true" ht="15" hidden="false" customHeight="true" outlineLevel="0" collapsed="false">
      <c r="A729" s="27"/>
      <c r="B729" s="28"/>
      <c r="C729" s="29"/>
      <c r="D729" s="30" t="s">
        <v>32</v>
      </c>
      <c r="E729" s="31" t="n">
        <v>0</v>
      </c>
      <c r="F729" s="31" t="n">
        <v>0</v>
      </c>
      <c r="G729" s="31" t="n">
        <v>0</v>
      </c>
      <c r="H729" s="31" t="n">
        <v>0</v>
      </c>
      <c r="I729" s="31" t="n">
        <v>0</v>
      </c>
      <c r="J729" s="31" t="n">
        <v>0</v>
      </c>
      <c r="K729" s="32" t="n">
        <v>0</v>
      </c>
    </row>
    <row r="730" s="3" customFormat="true" ht="15" hidden="false" customHeight="true" outlineLevel="0" collapsed="false">
      <c r="A730" s="27" t="s">
        <v>275</v>
      </c>
      <c r="B730" s="28" t="s">
        <v>147</v>
      </c>
      <c r="C730" s="29" t="s">
        <v>35</v>
      </c>
      <c r="D730" s="30" t="s">
        <v>28</v>
      </c>
      <c r="E730" s="32" t="n">
        <v>917.45</v>
      </c>
      <c r="F730" s="32" t="n">
        <v>917.45</v>
      </c>
      <c r="G730" s="32" t="n">
        <v>917.45</v>
      </c>
      <c r="H730" s="32" t="n">
        <v>0</v>
      </c>
      <c r="I730" s="32" t="n">
        <v>0</v>
      </c>
      <c r="J730" s="32" t="n">
        <v>0</v>
      </c>
      <c r="K730" s="32" t="n">
        <v>2752.35</v>
      </c>
    </row>
    <row r="731" s="3" customFormat="true" ht="15" hidden="false" customHeight="true" outlineLevel="0" collapsed="false">
      <c r="A731" s="27"/>
      <c r="B731" s="28"/>
      <c r="C731" s="29"/>
      <c r="D731" s="30" t="s">
        <v>29</v>
      </c>
      <c r="E731" s="52" t="n">
        <v>0</v>
      </c>
      <c r="F731" s="52" t="n">
        <v>0</v>
      </c>
      <c r="G731" s="31" t="n">
        <v>0</v>
      </c>
      <c r="H731" s="31" t="n">
        <v>0</v>
      </c>
      <c r="I731" s="31" t="n">
        <v>0</v>
      </c>
      <c r="J731" s="31" t="n">
        <v>0</v>
      </c>
      <c r="K731" s="32" t="n">
        <v>0</v>
      </c>
    </row>
    <row r="732" s="3" customFormat="true" ht="15" hidden="false" customHeight="true" outlineLevel="0" collapsed="false">
      <c r="A732" s="27"/>
      <c r="B732" s="28"/>
      <c r="C732" s="29"/>
      <c r="D732" s="30" t="s">
        <v>30</v>
      </c>
      <c r="E732" s="52" t="n">
        <v>0</v>
      </c>
      <c r="F732" s="52" t="n">
        <v>0</v>
      </c>
      <c r="G732" s="31" t="n">
        <v>0</v>
      </c>
      <c r="H732" s="31" t="n">
        <v>0</v>
      </c>
      <c r="I732" s="31" t="n">
        <v>0</v>
      </c>
      <c r="J732" s="31" t="n">
        <v>0</v>
      </c>
      <c r="K732" s="32" t="n">
        <v>0</v>
      </c>
    </row>
    <row r="733" s="3" customFormat="true" ht="15" hidden="false" customHeight="true" outlineLevel="0" collapsed="false">
      <c r="A733" s="27"/>
      <c r="B733" s="28"/>
      <c r="C733" s="29"/>
      <c r="D733" s="30" t="s">
        <v>31</v>
      </c>
      <c r="E733" s="31" t="n">
        <v>917.45</v>
      </c>
      <c r="F733" s="31" t="n">
        <v>917.45</v>
      </c>
      <c r="G733" s="31" t="n">
        <v>917.45</v>
      </c>
      <c r="H733" s="31" t="n">
        <v>0</v>
      </c>
      <c r="I733" s="31" t="n">
        <v>0</v>
      </c>
      <c r="J733" s="31" t="n">
        <v>0</v>
      </c>
      <c r="K733" s="32" t="n">
        <v>2752.35</v>
      </c>
    </row>
    <row r="734" s="3" customFormat="true" ht="15" hidden="false" customHeight="true" outlineLevel="0" collapsed="false">
      <c r="A734" s="27"/>
      <c r="B734" s="28"/>
      <c r="C734" s="29"/>
      <c r="D734" s="30" t="s">
        <v>32</v>
      </c>
      <c r="E734" s="52" t="n">
        <v>0</v>
      </c>
      <c r="F734" s="52" t="n">
        <v>0</v>
      </c>
      <c r="G734" s="31" t="n">
        <v>0</v>
      </c>
      <c r="H734" s="31" t="n">
        <v>0</v>
      </c>
      <c r="I734" s="31" t="n">
        <v>0</v>
      </c>
      <c r="J734" s="31" t="n">
        <v>0</v>
      </c>
      <c r="K734" s="32" t="n">
        <v>0</v>
      </c>
    </row>
    <row r="735" s="3" customFormat="true" ht="21" hidden="false" customHeight="true" outlineLevel="0" collapsed="false">
      <c r="A735" s="17" t="s">
        <v>276</v>
      </c>
      <c r="B735" s="28" t="s">
        <v>277</v>
      </c>
      <c r="C735" s="29" t="s">
        <v>27</v>
      </c>
      <c r="D735" s="30" t="s">
        <v>28</v>
      </c>
      <c r="E735" s="32" t="n">
        <v>45017.27</v>
      </c>
      <c r="F735" s="32" t="n">
        <v>33707.2</v>
      </c>
      <c r="G735" s="32" t="n">
        <v>33707.2</v>
      </c>
      <c r="H735" s="32" t="n">
        <v>33707.2</v>
      </c>
      <c r="I735" s="32" t="n">
        <v>33707.2</v>
      </c>
      <c r="J735" s="32" t="n">
        <v>33707.2</v>
      </c>
      <c r="K735" s="32" t="n">
        <v>213553.27</v>
      </c>
    </row>
    <row r="736" s="3" customFormat="true" ht="12.75" hidden="false" customHeight="true" outlineLevel="0" collapsed="false">
      <c r="A736" s="17"/>
      <c r="B736" s="28"/>
      <c r="C736" s="29"/>
      <c r="D736" s="30" t="s">
        <v>29</v>
      </c>
      <c r="E736" s="32" t="n">
        <v>0</v>
      </c>
      <c r="F736" s="32" t="n">
        <v>0</v>
      </c>
      <c r="G736" s="32" t="n">
        <v>0</v>
      </c>
      <c r="H736" s="32" t="n">
        <v>0</v>
      </c>
      <c r="I736" s="32" t="n">
        <v>0</v>
      </c>
      <c r="J736" s="32" t="n">
        <v>0</v>
      </c>
      <c r="K736" s="32" t="n">
        <v>0</v>
      </c>
    </row>
    <row r="737" s="3" customFormat="true" ht="12.75" hidden="false" customHeight="true" outlineLevel="0" collapsed="false">
      <c r="A737" s="17"/>
      <c r="B737" s="28"/>
      <c r="C737" s="29"/>
      <c r="D737" s="30" t="s">
        <v>30</v>
      </c>
      <c r="E737" s="32" t="n">
        <v>0</v>
      </c>
      <c r="F737" s="32" t="n">
        <v>0</v>
      </c>
      <c r="G737" s="32" t="n">
        <v>0</v>
      </c>
      <c r="H737" s="32" t="n">
        <v>0</v>
      </c>
      <c r="I737" s="32" t="n">
        <v>0</v>
      </c>
      <c r="J737" s="32" t="n">
        <v>0</v>
      </c>
      <c r="K737" s="32" t="n">
        <v>0</v>
      </c>
    </row>
    <row r="738" s="3" customFormat="true" ht="12.75" hidden="false" customHeight="true" outlineLevel="0" collapsed="false">
      <c r="A738" s="17"/>
      <c r="B738" s="28"/>
      <c r="C738" s="29"/>
      <c r="D738" s="30" t="s">
        <v>31</v>
      </c>
      <c r="E738" s="32" t="n">
        <v>45017.27</v>
      </c>
      <c r="F738" s="32" t="n">
        <v>33707.2</v>
      </c>
      <c r="G738" s="32" t="n">
        <v>33707.2</v>
      </c>
      <c r="H738" s="32" t="n">
        <v>33707.2</v>
      </c>
      <c r="I738" s="32" t="n">
        <v>33707.2</v>
      </c>
      <c r="J738" s="32" t="n">
        <v>33707.2</v>
      </c>
      <c r="K738" s="32" t="n">
        <v>213553.27</v>
      </c>
    </row>
    <row r="739" s="3" customFormat="true" ht="12.75" hidden="false" customHeight="true" outlineLevel="0" collapsed="false">
      <c r="A739" s="17"/>
      <c r="B739" s="28"/>
      <c r="C739" s="29"/>
      <c r="D739" s="30" t="s">
        <v>32</v>
      </c>
      <c r="E739" s="32" t="n">
        <v>0</v>
      </c>
      <c r="F739" s="32" t="n">
        <v>0</v>
      </c>
      <c r="G739" s="32" t="n">
        <v>0</v>
      </c>
      <c r="H739" s="32" t="n">
        <v>0</v>
      </c>
      <c r="I739" s="32" t="n">
        <v>0</v>
      </c>
      <c r="J739" s="32" t="n">
        <v>0</v>
      </c>
      <c r="K739" s="32" t="n">
        <v>0</v>
      </c>
    </row>
    <row r="740" s="3" customFormat="true" ht="27" hidden="false" customHeight="true" outlineLevel="0" collapsed="false">
      <c r="A740" s="17"/>
      <c r="B740" s="28"/>
      <c r="C740" s="29" t="s">
        <v>35</v>
      </c>
      <c r="D740" s="30" t="s">
        <v>28</v>
      </c>
      <c r="E740" s="32" t="n">
        <v>45017.27</v>
      </c>
      <c r="F740" s="32" t="n">
        <v>33707.2</v>
      </c>
      <c r="G740" s="32" t="n">
        <v>33707.2</v>
      </c>
      <c r="H740" s="32" t="n">
        <v>33707.2</v>
      </c>
      <c r="I740" s="32" t="n">
        <v>33707.2</v>
      </c>
      <c r="J740" s="32" t="n">
        <v>33707.2</v>
      </c>
      <c r="K740" s="32" t="n">
        <v>213553.27</v>
      </c>
    </row>
    <row r="741" s="3" customFormat="true" ht="12.75" hidden="false" customHeight="true" outlineLevel="0" collapsed="false">
      <c r="A741" s="17"/>
      <c r="B741" s="28"/>
      <c r="C741" s="29"/>
      <c r="D741" s="30" t="s">
        <v>29</v>
      </c>
      <c r="E741" s="32" t="n">
        <v>0</v>
      </c>
      <c r="F741" s="32" t="n">
        <v>0</v>
      </c>
      <c r="G741" s="32" t="n">
        <v>0</v>
      </c>
      <c r="H741" s="32" t="n">
        <v>0</v>
      </c>
      <c r="I741" s="32" t="n">
        <v>0</v>
      </c>
      <c r="J741" s="32" t="n">
        <v>0</v>
      </c>
      <c r="K741" s="32" t="n">
        <v>0</v>
      </c>
    </row>
    <row r="742" s="3" customFormat="true" ht="12.75" hidden="false" customHeight="true" outlineLevel="0" collapsed="false">
      <c r="A742" s="17"/>
      <c r="B742" s="28"/>
      <c r="C742" s="29"/>
      <c r="D742" s="30" t="s">
        <v>30</v>
      </c>
      <c r="E742" s="32" t="n">
        <v>0</v>
      </c>
      <c r="F742" s="32" t="n">
        <v>0</v>
      </c>
      <c r="G742" s="32" t="n">
        <v>0</v>
      </c>
      <c r="H742" s="32" t="n">
        <v>0</v>
      </c>
      <c r="I742" s="32" t="n">
        <v>0</v>
      </c>
      <c r="J742" s="32" t="n">
        <v>0</v>
      </c>
      <c r="K742" s="32" t="n">
        <v>0</v>
      </c>
    </row>
    <row r="743" s="3" customFormat="true" ht="12.75" hidden="false" customHeight="true" outlineLevel="0" collapsed="false">
      <c r="A743" s="17"/>
      <c r="B743" s="28"/>
      <c r="C743" s="29"/>
      <c r="D743" s="30" t="s">
        <v>31</v>
      </c>
      <c r="E743" s="32" t="n">
        <v>45017.27</v>
      </c>
      <c r="F743" s="32" t="n">
        <v>33707.2</v>
      </c>
      <c r="G743" s="32" t="n">
        <v>33707.2</v>
      </c>
      <c r="H743" s="32" t="n">
        <v>33707.2</v>
      </c>
      <c r="I743" s="32" t="n">
        <v>33707.2</v>
      </c>
      <c r="J743" s="32" t="n">
        <v>33707.2</v>
      </c>
      <c r="K743" s="32" t="n">
        <v>213553.27</v>
      </c>
    </row>
    <row r="744" s="3" customFormat="true" ht="12.75" hidden="false" customHeight="true" outlineLevel="0" collapsed="false">
      <c r="A744" s="17"/>
      <c r="B744" s="28"/>
      <c r="C744" s="29"/>
      <c r="D744" s="30" t="s">
        <v>32</v>
      </c>
      <c r="E744" s="32" t="n">
        <v>0</v>
      </c>
      <c r="F744" s="32" t="n">
        <v>0</v>
      </c>
      <c r="G744" s="32" t="n">
        <v>0</v>
      </c>
      <c r="H744" s="32" t="n">
        <v>0</v>
      </c>
      <c r="I744" s="32" t="n">
        <v>0</v>
      </c>
      <c r="J744" s="32" t="n">
        <v>0</v>
      </c>
      <c r="K744" s="32" t="n">
        <v>0</v>
      </c>
    </row>
    <row r="745" s="3" customFormat="true" ht="28.5" hidden="false" customHeight="true" outlineLevel="0" collapsed="false">
      <c r="A745" s="27" t="s">
        <v>278</v>
      </c>
      <c r="B745" s="28" t="s">
        <v>279</v>
      </c>
      <c r="C745" s="32" t="s">
        <v>35</v>
      </c>
      <c r="D745" s="30" t="s">
        <v>28</v>
      </c>
      <c r="E745" s="32" t="n">
        <v>45017.27</v>
      </c>
      <c r="F745" s="32" t="n">
        <v>33707.2</v>
      </c>
      <c r="G745" s="32" t="n">
        <v>33707.2</v>
      </c>
      <c r="H745" s="32" t="n">
        <v>33707.2</v>
      </c>
      <c r="I745" s="32" t="n">
        <v>33707.2</v>
      </c>
      <c r="J745" s="32" t="n">
        <v>33707.2</v>
      </c>
      <c r="K745" s="32" t="n">
        <v>213553.27</v>
      </c>
    </row>
    <row r="746" s="3" customFormat="true" ht="12.75" hidden="false" customHeight="true" outlineLevel="0" collapsed="false">
      <c r="A746" s="27"/>
      <c r="B746" s="28"/>
      <c r="C746" s="32"/>
      <c r="D746" s="30" t="s">
        <v>29</v>
      </c>
      <c r="E746" s="31" t="n">
        <v>0</v>
      </c>
      <c r="F746" s="31" t="n">
        <v>0</v>
      </c>
      <c r="G746" s="31" t="n">
        <v>0</v>
      </c>
      <c r="H746" s="31" t="n">
        <v>0</v>
      </c>
      <c r="I746" s="31" t="n">
        <v>0</v>
      </c>
      <c r="J746" s="31" t="n">
        <v>0</v>
      </c>
      <c r="K746" s="32" t="n">
        <v>0</v>
      </c>
    </row>
    <row r="747" s="3" customFormat="true" ht="12.75" hidden="false" customHeight="true" outlineLevel="0" collapsed="false">
      <c r="A747" s="27"/>
      <c r="B747" s="28"/>
      <c r="C747" s="32"/>
      <c r="D747" s="30" t="s">
        <v>30</v>
      </c>
      <c r="E747" s="31" t="n">
        <v>0</v>
      </c>
      <c r="F747" s="31" t="n">
        <v>0</v>
      </c>
      <c r="G747" s="31" t="n">
        <v>0</v>
      </c>
      <c r="H747" s="31" t="n">
        <v>0</v>
      </c>
      <c r="I747" s="31" t="n">
        <v>0</v>
      </c>
      <c r="J747" s="31" t="n">
        <v>0</v>
      </c>
      <c r="K747" s="32" t="n">
        <v>0</v>
      </c>
    </row>
    <row r="748" s="3" customFormat="true" ht="12.75" hidden="false" customHeight="true" outlineLevel="0" collapsed="false">
      <c r="A748" s="27"/>
      <c r="B748" s="28"/>
      <c r="C748" s="32"/>
      <c r="D748" s="30" t="s">
        <v>31</v>
      </c>
      <c r="E748" s="31" t="n">
        <v>45017.27</v>
      </c>
      <c r="F748" s="31" t="n">
        <v>33707.2</v>
      </c>
      <c r="G748" s="31" t="n">
        <v>33707.2</v>
      </c>
      <c r="H748" s="31" t="n">
        <v>33707.2</v>
      </c>
      <c r="I748" s="31" t="n">
        <v>33707.2</v>
      </c>
      <c r="J748" s="31" t="n">
        <v>33707.2</v>
      </c>
      <c r="K748" s="32" t="n">
        <v>213553.27</v>
      </c>
    </row>
    <row r="749" s="3" customFormat="true" ht="12.75" hidden="false" customHeight="true" outlineLevel="0" collapsed="false">
      <c r="A749" s="27"/>
      <c r="B749" s="28"/>
      <c r="C749" s="32"/>
      <c r="D749" s="30" t="s">
        <v>32</v>
      </c>
      <c r="E749" s="31" t="n">
        <v>0</v>
      </c>
      <c r="F749" s="31" t="n">
        <v>0</v>
      </c>
      <c r="G749" s="31" t="n">
        <v>0</v>
      </c>
      <c r="H749" s="31" t="n">
        <v>0</v>
      </c>
      <c r="I749" s="31" t="n">
        <v>0</v>
      </c>
      <c r="J749" s="31" t="n">
        <v>0</v>
      </c>
      <c r="K749" s="32" t="n">
        <v>0</v>
      </c>
    </row>
    <row r="750" s="3" customFormat="true" ht="7.5" hidden="false" customHeight="true" outlineLevel="0" collapsed="false">
      <c r="A750" s="54"/>
      <c r="B750" s="18"/>
      <c r="C750" s="55"/>
      <c r="D750" s="55"/>
      <c r="E750" s="55"/>
      <c r="F750" s="55"/>
      <c r="G750" s="55"/>
      <c r="H750" s="56"/>
      <c r="I750" s="56"/>
      <c r="J750" s="55"/>
      <c r="K750" s="55"/>
    </row>
    <row r="751" s="3" customFormat="true" ht="12.75" hidden="false" customHeight="false" outlineLevel="0" collapsed="false">
      <c r="A751" s="1"/>
      <c r="B751" s="2"/>
      <c r="H751" s="4"/>
      <c r="I751" s="4"/>
    </row>
    <row r="752" s="3" customFormat="true" ht="12.75" hidden="false" customHeight="false" outlineLevel="0" collapsed="false">
      <c r="A752" s="1"/>
      <c r="B752" s="2"/>
      <c r="H752" s="4"/>
      <c r="I752" s="4"/>
    </row>
    <row r="753" s="3" customFormat="true" ht="12.75" hidden="false" customHeight="false" outlineLevel="0" collapsed="false">
      <c r="A753" s="1"/>
      <c r="B753" s="2"/>
      <c r="H753" s="4"/>
      <c r="I753" s="4"/>
    </row>
    <row r="754" s="3" customFormat="true" ht="12.75" hidden="false" customHeight="false" outlineLevel="0" collapsed="false">
      <c r="A754" s="1"/>
      <c r="B754" s="2"/>
      <c r="H754" s="4"/>
      <c r="I754" s="4"/>
    </row>
  </sheetData>
  <mergeCells count="420">
    <mergeCell ref="B1:K1"/>
    <mergeCell ref="B2:K2"/>
    <mergeCell ref="B4:K4"/>
    <mergeCell ref="B5:K5"/>
    <mergeCell ref="A10:A12"/>
    <mergeCell ref="B10:B12"/>
    <mergeCell ref="C10:C12"/>
    <mergeCell ref="D10:D12"/>
    <mergeCell ref="E10:K10"/>
    <mergeCell ref="E11:E12"/>
    <mergeCell ref="F11:F12"/>
    <mergeCell ref="G11:G12"/>
    <mergeCell ref="H11:H12"/>
    <mergeCell ref="I11:I12"/>
    <mergeCell ref="J11:J12"/>
    <mergeCell ref="K11:K12"/>
    <mergeCell ref="A14:A33"/>
    <mergeCell ref="B14:B33"/>
    <mergeCell ref="C14:C18"/>
    <mergeCell ref="C19:C23"/>
    <mergeCell ref="C24:C28"/>
    <mergeCell ref="C29:C33"/>
    <mergeCell ref="B34:J34"/>
    <mergeCell ref="A35:A39"/>
    <mergeCell ref="B35:B39"/>
    <mergeCell ref="C35:C39"/>
    <mergeCell ref="A40:A44"/>
    <mergeCell ref="B40:B44"/>
    <mergeCell ref="C40:C44"/>
    <mergeCell ref="A45:A54"/>
    <mergeCell ref="B45:B54"/>
    <mergeCell ref="C45:C49"/>
    <mergeCell ref="C50:C54"/>
    <mergeCell ref="A55:A59"/>
    <mergeCell ref="B55:B59"/>
    <mergeCell ref="C55:C59"/>
    <mergeCell ref="A60:A64"/>
    <mergeCell ref="B60:B64"/>
    <mergeCell ref="C60:C64"/>
    <mergeCell ref="A65:A69"/>
    <mergeCell ref="B65:B69"/>
    <mergeCell ref="C65:C69"/>
    <mergeCell ref="A70:A74"/>
    <mergeCell ref="B70:B74"/>
    <mergeCell ref="C70:C74"/>
    <mergeCell ref="A75:A79"/>
    <mergeCell ref="B75:B79"/>
    <mergeCell ref="C75:C79"/>
    <mergeCell ref="A80:A84"/>
    <mergeCell ref="B80:B84"/>
    <mergeCell ref="C80:C84"/>
    <mergeCell ref="A85:A89"/>
    <mergeCell ref="B85:B89"/>
    <mergeCell ref="C85:C89"/>
    <mergeCell ref="A90:A94"/>
    <mergeCell ref="B90:B94"/>
    <mergeCell ref="C90:C94"/>
    <mergeCell ref="A95:A99"/>
    <mergeCell ref="B95:B99"/>
    <mergeCell ref="C95:C99"/>
    <mergeCell ref="A100:A109"/>
    <mergeCell ref="B100:B109"/>
    <mergeCell ref="C100:C104"/>
    <mergeCell ref="C105:C109"/>
    <mergeCell ref="A110:A114"/>
    <mergeCell ref="B110:B114"/>
    <mergeCell ref="C110:C114"/>
    <mergeCell ref="A115:A119"/>
    <mergeCell ref="B115:B119"/>
    <mergeCell ref="C115:C119"/>
    <mergeCell ref="B120:J120"/>
    <mergeCell ref="A121:A130"/>
    <mergeCell ref="B121:B130"/>
    <mergeCell ref="C121:C125"/>
    <mergeCell ref="C126:C130"/>
    <mergeCell ref="A131:A135"/>
    <mergeCell ref="B131:B135"/>
    <mergeCell ref="C131:C135"/>
    <mergeCell ref="A136:A140"/>
    <mergeCell ref="B136:B140"/>
    <mergeCell ref="C136:C140"/>
    <mergeCell ref="A141:A150"/>
    <mergeCell ref="B141:B150"/>
    <mergeCell ref="C141:C145"/>
    <mergeCell ref="C146:C150"/>
    <mergeCell ref="A151:A155"/>
    <mergeCell ref="B151:B155"/>
    <mergeCell ref="C151:C155"/>
    <mergeCell ref="A156:A160"/>
    <mergeCell ref="B156:B160"/>
    <mergeCell ref="C156:C160"/>
    <mergeCell ref="A161:A165"/>
    <mergeCell ref="B161:B165"/>
    <mergeCell ref="C161:C165"/>
    <mergeCell ref="A166:A175"/>
    <mergeCell ref="B166:B175"/>
    <mergeCell ref="C166:C170"/>
    <mergeCell ref="C171:C175"/>
    <mergeCell ref="A176:A180"/>
    <mergeCell ref="B176:B180"/>
    <mergeCell ref="C176:C180"/>
    <mergeCell ref="A181:A185"/>
    <mergeCell ref="B181:B185"/>
    <mergeCell ref="C181:C185"/>
    <mergeCell ref="A186:A190"/>
    <mergeCell ref="B186:B190"/>
    <mergeCell ref="C186:C190"/>
    <mergeCell ref="A191:A195"/>
    <mergeCell ref="B191:B195"/>
    <mergeCell ref="C191:C195"/>
    <mergeCell ref="A196:A200"/>
    <mergeCell ref="B196:B200"/>
    <mergeCell ref="C196:C200"/>
    <mergeCell ref="A201:A205"/>
    <mergeCell ref="B201:B205"/>
    <mergeCell ref="C201:C205"/>
    <mergeCell ref="A206:A210"/>
    <mergeCell ref="B206:B210"/>
    <mergeCell ref="C206:C210"/>
    <mergeCell ref="A211:A215"/>
    <mergeCell ref="B211:B215"/>
    <mergeCell ref="C211:C215"/>
    <mergeCell ref="A216:A220"/>
    <mergeCell ref="B216:B220"/>
    <mergeCell ref="C216:C220"/>
    <mergeCell ref="A221:A225"/>
    <mergeCell ref="B221:B225"/>
    <mergeCell ref="C221:C225"/>
    <mergeCell ref="A226:A230"/>
    <mergeCell ref="B226:B230"/>
    <mergeCell ref="C226:C230"/>
    <mergeCell ref="A231:A235"/>
    <mergeCell ref="B231:B235"/>
    <mergeCell ref="C231:C235"/>
    <mergeCell ref="A236:A240"/>
    <mergeCell ref="B236:B240"/>
    <mergeCell ref="C236:C240"/>
    <mergeCell ref="A241:A245"/>
    <mergeCell ref="B241:B245"/>
    <mergeCell ref="C241:C245"/>
    <mergeCell ref="A246:A250"/>
    <mergeCell ref="B246:B250"/>
    <mergeCell ref="C246:C250"/>
    <mergeCell ref="A251:A255"/>
    <mergeCell ref="B251:B255"/>
    <mergeCell ref="C251:C255"/>
    <mergeCell ref="A256:A260"/>
    <mergeCell ref="B256:B260"/>
    <mergeCell ref="C256:C260"/>
    <mergeCell ref="A261:A265"/>
    <mergeCell ref="B261:B265"/>
    <mergeCell ref="C261:C265"/>
    <mergeCell ref="A266:A270"/>
    <mergeCell ref="B266:B270"/>
    <mergeCell ref="C266:C270"/>
    <mergeCell ref="A271:A275"/>
    <mergeCell ref="B271:B275"/>
    <mergeCell ref="C271:C275"/>
    <mergeCell ref="A276:A280"/>
    <mergeCell ref="B276:B280"/>
    <mergeCell ref="C276:C280"/>
    <mergeCell ref="A281:A285"/>
    <mergeCell ref="B281:B285"/>
    <mergeCell ref="C281:C285"/>
    <mergeCell ref="A286:A290"/>
    <mergeCell ref="B286:B290"/>
    <mergeCell ref="C286:C290"/>
    <mergeCell ref="A291:A295"/>
    <mergeCell ref="B291:B295"/>
    <mergeCell ref="C291:C295"/>
    <mergeCell ref="A296:A300"/>
    <mergeCell ref="B296:B300"/>
    <mergeCell ref="C296:C300"/>
    <mergeCell ref="A301:A305"/>
    <mergeCell ref="B301:B305"/>
    <mergeCell ref="C301:C305"/>
    <mergeCell ref="A306:A310"/>
    <mergeCell ref="B306:B310"/>
    <mergeCell ref="C306:C310"/>
    <mergeCell ref="A311:A315"/>
    <mergeCell ref="B311:B315"/>
    <mergeCell ref="C311:C315"/>
    <mergeCell ref="A316:A325"/>
    <mergeCell ref="B316:B325"/>
    <mergeCell ref="C316:C320"/>
    <mergeCell ref="C321:C325"/>
    <mergeCell ref="A326:A330"/>
    <mergeCell ref="B326:B330"/>
    <mergeCell ref="C326:C330"/>
    <mergeCell ref="A331:A335"/>
    <mergeCell ref="B331:B335"/>
    <mergeCell ref="C331:C335"/>
    <mergeCell ref="A336:A340"/>
    <mergeCell ref="B336:B340"/>
    <mergeCell ref="C336:C340"/>
    <mergeCell ref="A341:A345"/>
    <mergeCell ref="B341:B345"/>
    <mergeCell ref="C341:C345"/>
    <mergeCell ref="A346:A350"/>
    <mergeCell ref="B346:B350"/>
    <mergeCell ref="C346:C350"/>
    <mergeCell ref="B351:J351"/>
    <mergeCell ref="A352:A361"/>
    <mergeCell ref="B352:B361"/>
    <mergeCell ref="C352:C356"/>
    <mergeCell ref="C357:C361"/>
    <mergeCell ref="A362:A366"/>
    <mergeCell ref="B362:B366"/>
    <mergeCell ref="C362:C366"/>
    <mergeCell ref="A367:A371"/>
    <mergeCell ref="B367:B371"/>
    <mergeCell ref="C367:C371"/>
    <mergeCell ref="A372:A376"/>
    <mergeCell ref="B372:B376"/>
    <mergeCell ref="C372:C376"/>
    <mergeCell ref="A377:A381"/>
    <mergeCell ref="B377:B381"/>
    <mergeCell ref="C377:C381"/>
    <mergeCell ref="A382:A386"/>
    <mergeCell ref="B382:B386"/>
    <mergeCell ref="C382:C386"/>
    <mergeCell ref="A387:A391"/>
    <mergeCell ref="B387:B391"/>
    <mergeCell ref="C387:C391"/>
    <mergeCell ref="A392:A396"/>
    <mergeCell ref="B392:B396"/>
    <mergeCell ref="C392:C396"/>
    <mergeCell ref="A397:A401"/>
    <mergeCell ref="B397:B401"/>
    <mergeCell ref="C397:C401"/>
    <mergeCell ref="A402:A406"/>
    <mergeCell ref="B402:B406"/>
    <mergeCell ref="C402:C406"/>
    <mergeCell ref="A407:A416"/>
    <mergeCell ref="B407:B416"/>
    <mergeCell ref="C407:C411"/>
    <mergeCell ref="C412:C416"/>
    <mergeCell ref="A417:A421"/>
    <mergeCell ref="B417:B421"/>
    <mergeCell ref="C417:C421"/>
    <mergeCell ref="A422:A431"/>
    <mergeCell ref="B422:B431"/>
    <mergeCell ref="C422:C426"/>
    <mergeCell ref="C427:C431"/>
    <mergeCell ref="A432:A436"/>
    <mergeCell ref="B432:B436"/>
    <mergeCell ref="C432:C436"/>
    <mergeCell ref="A437:A441"/>
    <mergeCell ref="B437:B441"/>
    <mergeCell ref="C437:C441"/>
    <mergeCell ref="A442:A446"/>
    <mergeCell ref="B442:B446"/>
    <mergeCell ref="C442:C446"/>
    <mergeCell ref="A447:A451"/>
    <mergeCell ref="B447:B451"/>
    <mergeCell ref="C447:C451"/>
    <mergeCell ref="A452:A456"/>
    <mergeCell ref="B452:B456"/>
    <mergeCell ref="C452:C456"/>
    <mergeCell ref="A457:A461"/>
    <mergeCell ref="B457:B461"/>
    <mergeCell ref="C457:C461"/>
    <mergeCell ref="A462:A471"/>
    <mergeCell ref="B462:B471"/>
    <mergeCell ref="C462:C466"/>
    <mergeCell ref="C467:C471"/>
    <mergeCell ref="A472:A476"/>
    <mergeCell ref="B472:B476"/>
    <mergeCell ref="C472:C476"/>
    <mergeCell ref="A477:A481"/>
    <mergeCell ref="B477:B481"/>
    <mergeCell ref="C477:C481"/>
    <mergeCell ref="A482:A486"/>
    <mergeCell ref="B482:B486"/>
    <mergeCell ref="C482:C486"/>
    <mergeCell ref="B487:J487"/>
    <mergeCell ref="A488:A497"/>
    <mergeCell ref="B488:B497"/>
    <mergeCell ref="C488:C492"/>
    <mergeCell ref="C493:C497"/>
    <mergeCell ref="A498:A502"/>
    <mergeCell ref="B498:B502"/>
    <mergeCell ref="C498:C502"/>
    <mergeCell ref="A503:A512"/>
    <mergeCell ref="B503:B512"/>
    <mergeCell ref="C503:C507"/>
    <mergeCell ref="C508:C512"/>
    <mergeCell ref="A513:A517"/>
    <mergeCell ref="B513:B517"/>
    <mergeCell ref="C513:C517"/>
    <mergeCell ref="A518:A522"/>
    <mergeCell ref="B518:B522"/>
    <mergeCell ref="C518:C522"/>
    <mergeCell ref="A523:A527"/>
    <mergeCell ref="B523:B527"/>
    <mergeCell ref="C523:C527"/>
    <mergeCell ref="A528:A532"/>
    <mergeCell ref="B528:B532"/>
    <mergeCell ref="C528:C532"/>
    <mergeCell ref="A533:A537"/>
    <mergeCell ref="B533:B537"/>
    <mergeCell ref="C533:C537"/>
    <mergeCell ref="B538:J538"/>
    <mergeCell ref="A539:A548"/>
    <mergeCell ref="B539:B548"/>
    <mergeCell ref="C539:C543"/>
    <mergeCell ref="C544:C548"/>
    <mergeCell ref="A549:A553"/>
    <mergeCell ref="B549:B553"/>
    <mergeCell ref="C549:C553"/>
    <mergeCell ref="A554:A558"/>
    <mergeCell ref="B554:B558"/>
    <mergeCell ref="C554:C558"/>
    <mergeCell ref="A559:A563"/>
    <mergeCell ref="B559:B563"/>
    <mergeCell ref="C559:C563"/>
    <mergeCell ref="A564:A573"/>
    <mergeCell ref="B564:B573"/>
    <mergeCell ref="C564:C568"/>
    <mergeCell ref="C569:C573"/>
    <mergeCell ref="A574:A578"/>
    <mergeCell ref="B574:B578"/>
    <mergeCell ref="C574:C578"/>
    <mergeCell ref="A579:A583"/>
    <mergeCell ref="B579:B583"/>
    <mergeCell ref="C579:C583"/>
    <mergeCell ref="A584:A588"/>
    <mergeCell ref="B584:B588"/>
    <mergeCell ref="C584:C588"/>
    <mergeCell ref="A589:A593"/>
    <mergeCell ref="B589:B593"/>
    <mergeCell ref="C589:C593"/>
    <mergeCell ref="A594:A598"/>
    <mergeCell ref="B594:B598"/>
    <mergeCell ref="C594:C598"/>
    <mergeCell ref="A599:A603"/>
    <mergeCell ref="B599:B603"/>
    <mergeCell ref="C599:C603"/>
    <mergeCell ref="A604:A608"/>
    <mergeCell ref="B604:B608"/>
    <mergeCell ref="C604:C608"/>
    <mergeCell ref="A609:A613"/>
    <mergeCell ref="B609:B613"/>
    <mergeCell ref="C609:C613"/>
    <mergeCell ref="A614:A618"/>
    <mergeCell ref="B614:B618"/>
    <mergeCell ref="C614:C618"/>
    <mergeCell ref="A619:A623"/>
    <mergeCell ref="B619:B623"/>
    <mergeCell ref="C619:C623"/>
    <mergeCell ref="A624:A628"/>
    <mergeCell ref="B624:B628"/>
    <mergeCell ref="C624:C628"/>
    <mergeCell ref="A629:A633"/>
    <mergeCell ref="B629:B633"/>
    <mergeCell ref="C629:C633"/>
    <mergeCell ref="A634:A638"/>
    <mergeCell ref="B634:B638"/>
    <mergeCell ref="C634:C638"/>
    <mergeCell ref="A639:A643"/>
    <mergeCell ref="B639:B643"/>
    <mergeCell ref="C639:C643"/>
    <mergeCell ref="A644:A648"/>
    <mergeCell ref="B644:B648"/>
    <mergeCell ref="C644:C648"/>
    <mergeCell ref="A649:A653"/>
    <mergeCell ref="B649:B653"/>
    <mergeCell ref="C649:C653"/>
    <mergeCell ref="B654:J654"/>
    <mergeCell ref="A655:A664"/>
    <mergeCell ref="B655:B664"/>
    <mergeCell ref="C655:C659"/>
    <mergeCell ref="C660:C664"/>
    <mergeCell ref="A665:A669"/>
    <mergeCell ref="B665:B669"/>
    <mergeCell ref="C665:C669"/>
    <mergeCell ref="A670:A674"/>
    <mergeCell ref="B670:B674"/>
    <mergeCell ref="C670:C674"/>
    <mergeCell ref="A675:A679"/>
    <mergeCell ref="B675:B679"/>
    <mergeCell ref="C675:C679"/>
    <mergeCell ref="A680:A684"/>
    <mergeCell ref="B680:B684"/>
    <mergeCell ref="C680:C684"/>
    <mergeCell ref="A685:A689"/>
    <mergeCell ref="B685:B689"/>
    <mergeCell ref="C685:C689"/>
    <mergeCell ref="A690:A699"/>
    <mergeCell ref="B690:B699"/>
    <mergeCell ref="C690:C694"/>
    <mergeCell ref="C695:C699"/>
    <mergeCell ref="A700:A704"/>
    <mergeCell ref="B700:B704"/>
    <mergeCell ref="C700:C704"/>
    <mergeCell ref="A705:A709"/>
    <mergeCell ref="B705:B709"/>
    <mergeCell ref="C705:C709"/>
    <mergeCell ref="A710:A714"/>
    <mergeCell ref="B710:B714"/>
    <mergeCell ref="C710:C714"/>
    <mergeCell ref="A715:A719"/>
    <mergeCell ref="B715:B719"/>
    <mergeCell ref="C715:C719"/>
    <mergeCell ref="A720:A724"/>
    <mergeCell ref="B720:B724"/>
    <mergeCell ref="C720:C724"/>
    <mergeCell ref="A725:A729"/>
    <mergeCell ref="B725:B729"/>
    <mergeCell ref="C725:C729"/>
    <mergeCell ref="A730:A734"/>
    <mergeCell ref="B730:B734"/>
    <mergeCell ref="C730:C734"/>
    <mergeCell ref="A735:A744"/>
    <mergeCell ref="B735:B744"/>
    <mergeCell ref="C735:C739"/>
    <mergeCell ref="C740:C744"/>
    <mergeCell ref="A745:A749"/>
    <mergeCell ref="B745:B749"/>
    <mergeCell ref="C745:C749"/>
  </mergeCells>
  <printOptions headings="false" gridLines="false" gridLinesSet="true" horizontalCentered="false" verticalCentered="false"/>
  <pageMargins left="0.236111111111111" right="0.236111111111111" top="0.747916666666667" bottom="0.747916666666667" header="0.511811023622047" footer="0.511811023622047"/>
  <pageSetup paperSize="9" scale="100" fitToWidth="1" fitToHeight="3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DEADA"/>
    <pageSetUpPr fitToPage="false"/>
  </sheetPr>
  <dimension ref="A1:P769"/>
  <sheetViews>
    <sheetView showFormulas="false" showGridLines="true" showRowColHeaders="true" showZeros="true" rightToLeft="false" tabSelected="false" showOutlineSymbols="true" defaultGridColor="true" view="pageBreakPreview" topLeftCell="A151" colorId="64" zoomScale="100" zoomScaleNormal="80" zoomScalePageLayoutView="100" workbookViewId="0">
      <selection pane="topLeft" activeCell="H168" activeCellId="0" sqref="H168"/>
    </sheetView>
  </sheetViews>
  <sheetFormatPr defaultColWidth="8.75390625" defaultRowHeight="12.75" zeroHeight="false" outlineLevelRow="0" outlineLevelCol="0"/>
  <cols>
    <col collapsed="false" customWidth="true" hidden="false" outlineLevel="0" max="1" min="1" style="0" width="8.33"/>
    <col collapsed="false" customWidth="true" hidden="false" outlineLevel="0" max="2" min="2" style="0" width="42.66"/>
    <col collapsed="false" customWidth="true" hidden="false" outlineLevel="0" max="3" min="3" style="0" width="17.83"/>
    <col collapsed="false" customWidth="true" hidden="false" outlineLevel="0" max="4" min="4" style="0" width="20"/>
    <col collapsed="false" customWidth="true" hidden="false" outlineLevel="0" max="5" min="5" style="0" width="16.33"/>
    <col collapsed="false" customWidth="true" hidden="false" outlineLevel="0" max="7" min="6" style="0" width="15.66"/>
    <col collapsed="false" customWidth="true" hidden="false" outlineLevel="0" max="9" min="8" style="4" width="15.66"/>
    <col collapsed="false" customWidth="true" hidden="false" outlineLevel="0" max="11" min="10" style="0" width="15.66"/>
    <col collapsed="false" customWidth="true" hidden="false" outlineLevel="0" max="12" min="12" style="0" width="10.66"/>
  </cols>
  <sheetData>
    <row r="1" customFormat="false" ht="62.25" hidden="false" customHeight="true" outlineLevel="0" collapsed="false">
      <c r="A1" s="13"/>
      <c r="B1" s="12" t="s">
        <v>280</v>
      </c>
      <c r="C1" s="12"/>
      <c r="D1" s="12"/>
      <c r="E1" s="12"/>
      <c r="F1" s="12"/>
      <c r="G1" s="12"/>
      <c r="H1" s="12"/>
      <c r="I1" s="12"/>
      <c r="J1" s="12"/>
      <c r="K1" s="12"/>
    </row>
    <row r="2" customFormat="false" ht="12" hidden="false" customHeight="true" outlineLevel="0" collapsed="false">
      <c r="A2" s="9"/>
      <c r="B2" s="9"/>
      <c r="C2" s="9"/>
      <c r="D2" s="9"/>
      <c r="E2" s="9"/>
      <c r="F2" s="9"/>
      <c r="G2" s="9"/>
      <c r="H2" s="10"/>
      <c r="I2" s="10"/>
      <c r="J2" s="9"/>
      <c r="K2" s="9"/>
    </row>
    <row r="3" customFormat="false" ht="12" hidden="false" customHeight="true" outlineLevel="0" collapsed="false">
      <c r="A3" s="9"/>
      <c r="B3" s="11" t="s">
        <v>2</v>
      </c>
      <c r="C3" s="11"/>
      <c r="D3" s="11"/>
      <c r="E3" s="11"/>
      <c r="F3" s="11"/>
      <c r="G3" s="11"/>
      <c r="H3" s="11"/>
      <c r="I3" s="11"/>
      <c r="J3" s="11"/>
      <c r="K3" s="11"/>
    </row>
    <row r="4" customFormat="false" ht="12" hidden="false" customHeight="true" outlineLevel="0" collapsed="false">
      <c r="A4" s="13"/>
      <c r="B4" s="12"/>
      <c r="C4" s="12"/>
      <c r="D4" s="12"/>
      <c r="E4" s="12"/>
      <c r="F4" s="12"/>
      <c r="G4" s="12"/>
      <c r="H4" s="12"/>
      <c r="I4" s="12"/>
      <c r="J4" s="12"/>
      <c r="K4" s="12"/>
      <c r="M4" s="0" t="n">
        <v>2027</v>
      </c>
      <c r="N4" s="0" t="n">
        <v>2028</v>
      </c>
      <c r="O4" s="0" t="n">
        <v>2029</v>
      </c>
      <c r="P4" s="0" t="n">
        <v>2030</v>
      </c>
    </row>
    <row r="5" customFormat="false" ht="12" hidden="false" customHeight="true" outlineLevel="0" collapsed="false">
      <c r="A5" s="13"/>
      <c r="B5" s="13"/>
      <c r="C5" s="13"/>
      <c r="D5" s="14" t="s">
        <v>3</v>
      </c>
      <c r="E5" s="15" t="e">
        <f aca="false">9366705.82-E28</f>
        <v>#VALUE!</v>
      </c>
      <c r="F5" s="15" t="e">
        <f aca="false">9386992.52-F28</f>
        <v>#VALUE!</v>
      </c>
      <c r="G5" s="15" t="e">
        <f aca="false">9323788.28-G28</f>
        <v>#VALUE!</v>
      </c>
      <c r="H5" s="15" t="e">
        <f aca="false">8960970.55-H28</f>
        <v>#VALUE!</v>
      </c>
      <c r="I5" s="15" t="e">
        <f aca="false">9247942.71-I28</f>
        <v>#VALUE!</v>
      </c>
      <c r="J5" s="15" t="e">
        <f aca="false">9562607.68-J28</f>
        <v>#VALUE!</v>
      </c>
      <c r="K5" s="13"/>
    </row>
    <row r="6" customFormat="false" ht="12" hidden="false" customHeight="true" outlineLevel="0" collapsed="false">
      <c r="A6" s="13"/>
      <c r="B6" s="13"/>
      <c r="C6" s="13"/>
      <c r="D6" s="14" t="s">
        <v>4</v>
      </c>
      <c r="E6" s="15" t="e">
        <f aca="false">9350.8-E18</f>
        <v>#VALUE!</v>
      </c>
      <c r="F6" s="15" t="e">
        <f aca="false">9350.8-F18</f>
        <v>#VALUE!</v>
      </c>
      <c r="G6" s="15" t="n">
        <f aca="false">9350.8-G18</f>
        <v>0</v>
      </c>
      <c r="H6" s="15" t="n">
        <f aca="false">9358.8-H18</f>
        <v>0</v>
      </c>
      <c r="I6" s="15" t="n">
        <f aca="false">9650-I18</f>
        <v>0</v>
      </c>
      <c r="J6" s="15" t="n">
        <f aca="false">9980-J18</f>
        <v>0</v>
      </c>
      <c r="K6" s="13"/>
    </row>
    <row r="7" customFormat="false" ht="12" hidden="false" customHeight="true" outlineLevel="0" collapsed="false">
      <c r="A7" s="13"/>
      <c r="B7" s="13"/>
      <c r="C7" s="13"/>
      <c r="D7" s="14" t="s">
        <v>5</v>
      </c>
      <c r="E7" s="15" t="e">
        <f aca="false">306797.37-E23</f>
        <v>#VALUE!</v>
      </c>
      <c r="F7" s="15" t="e">
        <f aca="false">307016.5-F23</f>
        <v>#VALUE!</v>
      </c>
      <c r="G7" s="15" t="n">
        <f aca="false">307252.77-G23</f>
        <v>0</v>
      </c>
      <c r="H7" s="15" t="n">
        <f aca="false">307252.77-H23</f>
        <v>0</v>
      </c>
      <c r="I7" s="15" t="n">
        <f aca="false">307252.77-I23</f>
        <v>0</v>
      </c>
      <c r="J7" s="15" t="n">
        <f aca="false">307252.77-J23</f>
        <v>0</v>
      </c>
      <c r="K7" s="15"/>
    </row>
    <row r="8" customFormat="false" ht="12" hidden="false" customHeight="true" outlineLevel="0" collapsed="false">
      <c r="A8" s="13"/>
      <c r="B8" s="13"/>
      <c r="C8" s="13"/>
      <c r="D8" s="14" t="s">
        <v>6</v>
      </c>
      <c r="E8" s="16" t="e">
        <f aca="false">9682853.99-E13</f>
        <v>#VALUE!</v>
      </c>
      <c r="F8" s="16" t="e">
        <f aca="false">9703359.82-F13</f>
        <v>#VALUE!</v>
      </c>
      <c r="G8" s="16" t="e">
        <f aca="false">9640391.85-G13</f>
        <v>#VALUE!</v>
      </c>
      <c r="H8" s="13"/>
      <c r="I8" s="13"/>
      <c r="J8" s="13"/>
      <c r="K8" s="13"/>
    </row>
    <row r="9" customFormat="false" ht="12.75" hidden="false" customHeight="true" outlineLevel="0" collapsed="false">
      <c r="A9" s="19" t="s">
        <v>7</v>
      </c>
      <c r="B9" s="19" t="s">
        <v>8</v>
      </c>
      <c r="C9" s="19" t="s">
        <v>9</v>
      </c>
      <c r="D9" s="19" t="s">
        <v>10</v>
      </c>
      <c r="E9" s="20"/>
      <c r="F9" s="20"/>
      <c r="G9" s="20"/>
      <c r="H9" s="20"/>
      <c r="I9" s="20"/>
      <c r="J9" s="20"/>
      <c r="K9" s="20"/>
      <c r="M9" s="0" t="n">
        <v>1.033</v>
      </c>
      <c r="N9" s="0" t="n">
        <v>1.033</v>
      </c>
      <c r="O9" s="0" t="n">
        <v>1.032</v>
      </c>
      <c r="P9" s="0" t="n">
        <v>1.034</v>
      </c>
    </row>
    <row r="10" customFormat="false" ht="12" hidden="false" customHeight="true" outlineLevel="0" collapsed="false">
      <c r="A10" s="19"/>
      <c r="B10" s="19"/>
      <c r="C10" s="19"/>
      <c r="D10" s="19"/>
      <c r="E10" s="21" t="s">
        <v>11</v>
      </c>
      <c r="F10" s="21" t="s">
        <v>12</v>
      </c>
      <c r="G10" s="21" t="s">
        <v>13</v>
      </c>
      <c r="H10" s="21" t="n">
        <v>2028</v>
      </c>
      <c r="I10" s="21" t="n">
        <v>2029</v>
      </c>
      <c r="J10" s="21" t="n">
        <v>2030</v>
      </c>
      <c r="K10" s="22" t="s">
        <v>14</v>
      </c>
    </row>
    <row r="11" customFormat="false" ht="12" hidden="false" customHeight="true" outlineLevel="0" collapsed="false">
      <c r="A11" s="19"/>
      <c r="B11" s="19"/>
      <c r="C11" s="19"/>
      <c r="D11" s="19"/>
      <c r="E11" s="21"/>
      <c r="F11" s="21"/>
      <c r="G11" s="21"/>
      <c r="H11" s="21"/>
      <c r="I11" s="21"/>
      <c r="J11" s="21"/>
      <c r="K11" s="22"/>
    </row>
    <row r="12" customFormat="false" ht="14.25" hidden="false" customHeight="true" outlineLevel="0" collapsed="false">
      <c r="A12" s="19" t="s">
        <v>15</v>
      </c>
      <c r="B12" s="19" t="s">
        <v>16</v>
      </c>
      <c r="C12" s="19" t="s">
        <v>17</v>
      </c>
      <c r="D12" s="57" t="s">
        <v>18</v>
      </c>
      <c r="E12" s="21" t="s">
        <v>19</v>
      </c>
      <c r="F12" s="21" t="s">
        <v>20</v>
      </c>
      <c r="G12" s="21" t="s">
        <v>21</v>
      </c>
      <c r="H12" s="21" t="s">
        <v>22</v>
      </c>
      <c r="I12" s="21" t="s">
        <v>23</v>
      </c>
      <c r="J12" s="21" t="s">
        <v>24</v>
      </c>
      <c r="K12" s="22" t="s">
        <v>25</v>
      </c>
    </row>
    <row r="13" s="63" customFormat="true" ht="38.25" hidden="false" customHeight="true" outlineLevel="0" collapsed="false">
      <c r="A13" s="58"/>
      <c r="B13" s="59" t="s">
        <v>26</v>
      </c>
      <c r="C13" s="59" t="s">
        <v>27</v>
      </c>
      <c r="D13" s="60" t="s">
        <v>28</v>
      </c>
      <c r="E13" s="61" t="e">
        <f aca="false">E14+E15+E16+E17</f>
        <v>#VALUE!</v>
      </c>
      <c r="F13" s="61" t="e">
        <f aca="false">F14+F15+F16+F17</f>
        <v>#VALUE!</v>
      </c>
      <c r="G13" s="61" t="e">
        <f aca="false">G14+G15+G16+G17</f>
        <v>#VALUE!</v>
      </c>
      <c r="H13" s="61" t="e">
        <f aca="false">H14+H15+H16+H17</f>
        <v>#VALUE!</v>
      </c>
      <c r="I13" s="61" t="e">
        <f aca="false">I14+I15+I16+I17</f>
        <v>#VALUE!</v>
      </c>
      <c r="J13" s="61" t="e">
        <f aca="false">J14+J15+J16+J17</f>
        <v>#VALUE!</v>
      </c>
      <c r="K13" s="62" t="e">
        <f aca="false">K14+K15+K16+K17</f>
        <v>#VALUE!</v>
      </c>
      <c r="M13" s="64" t="e">
        <f aca="false">H13/G13</f>
        <v>#VALUE!</v>
      </c>
      <c r="N13" s="63" t="e">
        <f aca="false">H13/G13</f>
        <v>#VALUE!</v>
      </c>
      <c r="O13" s="63" t="e">
        <f aca="false">I13/H13</f>
        <v>#VALUE!</v>
      </c>
      <c r="P13" s="63" t="e">
        <f aca="false">J13/I13</f>
        <v>#VALUE!</v>
      </c>
    </row>
    <row r="14" customFormat="false" ht="15" hidden="false" customHeight="true" outlineLevel="0" collapsed="false">
      <c r="A14" s="65"/>
      <c r="B14" s="66"/>
      <c r="C14" s="66"/>
      <c r="D14" s="67" t="s">
        <v>29</v>
      </c>
      <c r="E14" s="31" t="e">
        <f aca="false">E19+E24+E29</f>
        <v>#VALUE!</v>
      </c>
      <c r="F14" s="31" t="e">
        <f aca="false">F19+F24+F29</f>
        <v>#VALUE!</v>
      </c>
      <c r="G14" s="31" t="e">
        <f aca="false">G19+G24+G29</f>
        <v>#VALUE!</v>
      </c>
      <c r="H14" s="31" t="e">
        <f aca="false">H19+H24+H29</f>
        <v>#VALUE!</v>
      </c>
      <c r="I14" s="31" t="e">
        <f aca="false">I19+I24+I29</f>
        <v>#VALUE!</v>
      </c>
      <c r="J14" s="31" t="e">
        <f aca="false">J19+J24+J29</f>
        <v>#VALUE!</v>
      </c>
      <c r="K14" s="68" t="e">
        <f aca="false">E14+F14+G14+H14+I14+J14</f>
        <v>#VALUE!</v>
      </c>
      <c r="M14" s="69"/>
    </row>
    <row r="15" customFormat="false" ht="15" hidden="false" customHeight="true" outlineLevel="0" collapsed="false">
      <c r="A15" s="65"/>
      <c r="B15" s="66"/>
      <c r="C15" s="66"/>
      <c r="D15" s="67" t="s">
        <v>30</v>
      </c>
      <c r="E15" s="31" t="e">
        <f aca="false">E20+E25+E30</f>
        <v>#VALUE!</v>
      </c>
      <c r="F15" s="31" t="e">
        <f aca="false">F20+F25+F30</f>
        <v>#VALUE!</v>
      </c>
      <c r="G15" s="31" t="e">
        <f aca="false">G20+G25+G30</f>
        <v>#VALUE!</v>
      </c>
      <c r="H15" s="31" t="e">
        <f aca="false">H20+H25+H30</f>
        <v>#VALUE!</v>
      </c>
      <c r="I15" s="31" t="e">
        <f aca="false">I20+I25+I30</f>
        <v>#VALUE!</v>
      </c>
      <c r="J15" s="31" t="e">
        <f aca="false">J20+J25+J30</f>
        <v>#VALUE!</v>
      </c>
      <c r="K15" s="68" t="e">
        <f aca="false">E15+F15+G15+H15+I15+J15</f>
        <v>#VALUE!</v>
      </c>
      <c r="M15" s="69"/>
    </row>
    <row r="16" customFormat="false" ht="15" hidden="false" customHeight="true" outlineLevel="0" collapsed="false">
      <c r="A16" s="65"/>
      <c r="B16" s="66"/>
      <c r="C16" s="66"/>
      <c r="D16" s="67" t="s">
        <v>281</v>
      </c>
      <c r="E16" s="31" t="e">
        <f aca="false">E21+E26+E31</f>
        <v>#VALUE!</v>
      </c>
      <c r="F16" s="31" t="e">
        <f aca="false">F21+F26+F31</f>
        <v>#VALUE!</v>
      </c>
      <c r="G16" s="31" t="e">
        <f aca="false">G21+G26+G31</f>
        <v>#VALUE!</v>
      </c>
      <c r="H16" s="31" t="e">
        <f aca="false">H21+H26+H31</f>
        <v>#VALUE!</v>
      </c>
      <c r="I16" s="31" t="e">
        <f aca="false">I21+I26+I31</f>
        <v>#VALUE!</v>
      </c>
      <c r="J16" s="31" t="e">
        <f aca="false">J21+J26+J31</f>
        <v>#VALUE!</v>
      </c>
      <c r="K16" s="68" t="e">
        <f aca="false">E16+F16+G16+H16+I16+J16</f>
        <v>#VALUE!</v>
      </c>
      <c r="M16" s="69"/>
    </row>
    <row r="17" customFormat="false" ht="15" hidden="false" customHeight="true" outlineLevel="0" collapsed="false">
      <c r="A17" s="65"/>
      <c r="B17" s="66"/>
      <c r="C17" s="66"/>
      <c r="D17" s="67" t="s">
        <v>32</v>
      </c>
      <c r="E17" s="31" t="e">
        <f aca="false">E22+E27+E32</f>
        <v>#VALUE!</v>
      </c>
      <c r="F17" s="31" t="e">
        <f aca="false">F22+F27+F32</f>
        <v>#VALUE!</v>
      </c>
      <c r="G17" s="31" t="e">
        <f aca="false">G22+G27+G32</f>
        <v>#VALUE!</v>
      </c>
      <c r="H17" s="31" t="e">
        <f aca="false">H22+H27+H32</f>
        <v>#VALUE!</v>
      </c>
      <c r="I17" s="31" t="e">
        <f aca="false">I22+I27+I32</f>
        <v>#VALUE!</v>
      </c>
      <c r="J17" s="31" t="e">
        <f aca="false">J22+J27+J32</f>
        <v>#VALUE!</v>
      </c>
      <c r="K17" s="68" t="e">
        <f aca="false">E17+F17+G17+H17+I17+J17</f>
        <v>#VALUE!</v>
      </c>
      <c r="M17" s="69"/>
    </row>
    <row r="18" customFormat="false" ht="15" hidden="false" customHeight="true" outlineLevel="0" collapsed="false">
      <c r="A18" s="65"/>
      <c r="B18" s="66"/>
      <c r="C18" s="70" t="s">
        <v>33</v>
      </c>
      <c r="D18" s="71" t="s">
        <v>28</v>
      </c>
      <c r="E18" s="61" t="e">
        <f aca="false">E19+E20+E21+E22</f>
        <v>#VALUE!</v>
      </c>
      <c r="F18" s="61" t="e">
        <f aca="false">F19+F20+F21+F22</f>
        <v>#VALUE!</v>
      </c>
      <c r="G18" s="61" t="n">
        <f aca="false">G19+G20+G21+G22</f>
        <v>9350.8</v>
      </c>
      <c r="H18" s="61" t="n">
        <f aca="false">H19+H20+H21+H22</f>
        <v>9358.8</v>
      </c>
      <c r="I18" s="61" t="n">
        <f aca="false">I19+I20+I21+I22</f>
        <v>9650</v>
      </c>
      <c r="J18" s="61" t="n">
        <f aca="false">J19+J20+J21+J22</f>
        <v>9980</v>
      </c>
      <c r="K18" s="62" t="e">
        <f aca="false">K19+K20+K21+K22</f>
        <v>#VALUE!</v>
      </c>
      <c r="L18" s="72"/>
      <c r="M18" s="69"/>
    </row>
    <row r="19" customFormat="false" ht="15" hidden="false" customHeight="true" outlineLevel="0" collapsed="false">
      <c r="A19" s="65"/>
      <c r="B19" s="66"/>
      <c r="C19" s="70"/>
      <c r="D19" s="71" t="s">
        <v>29</v>
      </c>
      <c r="E19" s="31" t="e">
        <f aca="false">E559+E584</f>
        <v>#VALUE!</v>
      </c>
      <c r="F19" s="31" t="e">
        <f aca="false">F559+F584</f>
        <v>#VALUE!</v>
      </c>
      <c r="G19" s="31" t="n">
        <f aca="false">G559+G584</f>
        <v>0</v>
      </c>
      <c r="H19" s="31" t="n">
        <f aca="false">H559+H584</f>
        <v>0</v>
      </c>
      <c r="I19" s="31" t="n">
        <f aca="false">I559+I584</f>
        <v>0</v>
      </c>
      <c r="J19" s="31" t="n">
        <f aca="false">J559+J584</f>
        <v>0</v>
      </c>
      <c r="K19" s="68" t="e">
        <f aca="false">E19+F19+G19+H19+I19+J19</f>
        <v>#VALUE!</v>
      </c>
      <c r="M19" s="69"/>
    </row>
    <row r="20" customFormat="false" ht="15" hidden="false" customHeight="true" outlineLevel="0" collapsed="false">
      <c r="A20" s="65"/>
      <c r="B20" s="66"/>
      <c r="C20" s="70"/>
      <c r="D20" s="71" t="s">
        <v>30</v>
      </c>
      <c r="E20" s="31" t="e">
        <f aca="false">E560+E585</f>
        <v>#VALUE!</v>
      </c>
      <c r="F20" s="31" t="e">
        <f aca="false">F560+F585</f>
        <v>#VALUE!</v>
      </c>
      <c r="G20" s="31" t="n">
        <f aca="false">G560+G585</f>
        <v>740</v>
      </c>
      <c r="H20" s="31" t="n">
        <f aca="false">H560+H585</f>
        <v>0</v>
      </c>
      <c r="I20" s="31" t="n">
        <f aca="false">I560+I585</f>
        <v>0</v>
      </c>
      <c r="J20" s="31" t="n">
        <f aca="false">J560+J585</f>
        <v>0</v>
      </c>
      <c r="K20" s="68" t="e">
        <f aca="false">E20+F20+G20+H20+I20+J20</f>
        <v>#VALUE!</v>
      </c>
      <c r="M20" s="69"/>
    </row>
    <row r="21" customFormat="false" ht="15" hidden="false" customHeight="true" outlineLevel="0" collapsed="false">
      <c r="A21" s="65"/>
      <c r="B21" s="66"/>
      <c r="C21" s="70"/>
      <c r="D21" s="71" t="s">
        <v>281</v>
      </c>
      <c r="E21" s="31" t="e">
        <f aca="false">E561+E586</f>
        <v>#VALUE!</v>
      </c>
      <c r="F21" s="31" t="e">
        <f aca="false">F561+F586</f>
        <v>#VALUE!</v>
      </c>
      <c r="G21" s="31" t="n">
        <f aca="false">G561+G586</f>
        <v>8610.8</v>
      </c>
      <c r="H21" s="31" t="n">
        <f aca="false">H561+H586</f>
        <v>9358.8</v>
      </c>
      <c r="I21" s="31" t="n">
        <f aca="false">I561+I586</f>
        <v>9650</v>
      </c>
      <c r="J21" s="31" t="n">
        <f aca="false">J561+J586</f>
        <v>9980</v>
      </c>
      <c r="K21" s="68" t="e">
        <f aca="false">E21+F21+G21+H21+I21+J21</f>
        <v>#VALUE!</v>
      </c>
      <c r="M21" s="69"/>
    </row>
    <row r="22" customFormat="false" ht="15" hidden="false" customHeight="true" outlineLevel="0" collapsed="false">
      <c r="A22" s="65"/>
      <c r="B22" s="66"/>
      <c r="C22" s="70"/>
      <c r="D22" s="71" t="s">
        <v>32</v>
      </c>
      <c r="E22" s="31" t="e">
        <f aca="false">E562+E587</f>
        <v>#VALUE!</v>
      </c>
      <c r="F22" s="31" t="e">
        <f aca="false">F562+F587</f>
        <v>#VALUE!</v>
      </c>
      <c r="G22" s="31" t="n">
        <f aca="false">G562+G587</f>
        <v>0</v>
      </c>
      <c r="H22" s="31" t="n">
        <f aca="false">H562+H587</f>
        <v>0</v>
      </c>
      <c r="I22" s="31" t="n">
        <f aca="false">I562+I587</f>
        <v>0</v>
      </c>
      <c r="J22" s="31" t="n">
        <f aca="false">J562+J587</f>
        <v>0</v>
      </c>
      <c r="K22" s="68" t="e">
        <f aca="false">E22+F22+G22+H22+I22+J22</f>
        <v>#VALUE!</v>
      </c>
      <c r="M22" s="69"/>
    </row>
    <row r="23" customFormat="false" ht="15" hidden="false" customHeight="true" outlineLevel="0" collapsed="false">
      <c r="A23" s="65"/>
      <c r="B23" s="66"/>
      <c r="C23" s="73" t="s">
        <v>34</v>
      </c>
      <c r="D23" s="74" t="s">
        <v>28</v>
      </c>
      <c r="E23" s="61" t="e">
        <f aca="false">E24+E25+E26+E27</f>
        <v>#VALUE!</v>
      </c>
      <c r="F23" s="61" t="e">
        <f aca="false">F24+F25+F26+F27</f>
        <v>#VALUE!</v>
      </c>
      <c r="G23" s="61" t="n">
        <f aca="false">G24+G25+G26+G27</f>
        <v>307252.77</v>
      </c>
      <c r="H23" s="61" t="n">
        <f aca="false">H24+H25+H26+H27</f>
        <v>307252.77</v>
      </c>
      <c r="I23" s="61" t="n">
        <f aca="false">I24+I25+I26+I27</f>
        <v>307252.77</v>
      </c>
      <c r="J23" s="61" t="n">
        <f aca="false">J24+J25+J26+J27</f>
        <v>307252.77</v>
      </c>
      <c r="K23" s="62" t="e">
        <f aca="false">K24+K25+K26+K27</f>
        <v>#VALUE!</v>
      </c>
      <c r="L23" s="72"/>
      <c r="M23" s="69"/>
    </row>
    <row r="24" customFormat="false" ht="15" hidden="false" customHeight="true" outlineLevel="0" collapsed="false">
      <c r="A24" s="65"/>
      <c r="B24" s="66"/>
      <c r="C24" s="73"/>
      <c r="D24" s="74" t="s">
        <v>29</v>
      </c>
      <c r="E24" s="31" t="e">
        <f aca="false">E427+E482</f>
        <v>#VALUE!</v>
      </c>
      <c r="F24" s="31" t="e">
        <f aca="false">F427+F482</f>
        <v>#VALUE!</v>
      </c>
      <c r="G24" s="31" t="n">
        <f aca="false">G427+G482</f>
        <v>0</v>
      </c>
      <c r="H24" s="31" t="n">
        <f aca="false">H427+H482</f>
        <v>0</v>
      </c>
      <c r="I24" s="31" t="n">
        <f aca="false">I427+I482</f>
        <v>0</v>
      </c>
      <c r="J24" s="31" t="n">
        <f aca="false">J427+J482</f>
        <v>0</v>
      </c>
      <c r="K24" s="68" t="e">
        <f aca="false">E24+F24+G24+H24+I24+J24</f>
        <v>#VALUE!</v>
      </c>
      <c r="M24" s="69"/>
    </row>
    <row r="25" customFormat="false" ht="15" hidden="false" customHeight="true" outlineLevel="0" collapsed="false">
      <c r="A25" s="65"/>
      <c r="B25" s="66"/>
      <c r="C25" s="73"/>
      <c r="D25" s="74" t="s">
        <v>30</v>
      </c>
      <c r="E25" s="31" t="e">
        <f aca="false">E428+E483</f>
        <v>#VALUE!</v>
      </c>
      <c r="F25" s="31" t="e">
        <f aca="false">F428+F483</f>
        <v>#VALUE!</v>
      </c>
      <c r="G25" s="31" t="n">
        <f aca="false">G428+G483</f>
        <v>0</v>
      </c>
      <c r="H25" s="31" t="n">
        <f aca="false">H428+H483</f>
        <v>0</v>
      </c>
      <c r="I25" s="31" t="n">
        <f aca="false">I428+I483</f>
        <v>0</v>
      </c>
      <c r="J25" s="31" t="n">
        <f aca="false">J428+J483</f>
        <v>0</v>
      </c>
      <c r="K25" s="68" t="e">
        <f aca="false">E25+F25+G25+H25+I25+J25</f>
        <v>#VALUE!</v>
      </c>
      <c r="M25" s="69"/>
    </row>
    <row r="26" customFormat="false" ht="15" hidden="false" customHeight="true" outlineLevel="0" collapsed="false">
      <c r="A26" s="65"/>
      <c r="B26" s="66"/>
      <c r="C26" s="73"/>
      <c r="D26" s="74" t="s">
        <v>281</v>
      </c>
      <c r="E26" s="31" t="n">
        <f aca="false">E429+E484</f>
        <v>306797.37</v>
      </c>
      <c r="F26" s="31" t="n">
        <f aca="false">F429+F484</f>
        <v>307016.5</v>
      </c>
      <c r="G26" s="31" t="n">
        <f aca="false">G429+G484</f>
        <v>307252.77</v>
      </c>
      <c r="H26" s="31" t="n">
        <f aca="false">H429+H484</f>
        <v>307252.77</v>
      </c>
      <c r="I26" s="31" t="n">
        <f aca="false">I429+I484</f>
        <v>307252.77</v>
      </c>
      <c r="J26" s="31" t="n">
        <f aca="false">J429+J484</f>
        <v>307252.77</v>
      </c>
      <c r="K26" s="68" t="n">
        <f aca="false">E26+F26+G26+H26+I26+J26</f>
        <v>1842824.95</v>
      </c>
      <c r="M26" s="69"/>
    </row>
    <row r="27" customFormat="false" ht="15" hidden="false" customHeight="true" outlineLevel="0" collapsed="false">
      <c r="A27" s="65"/>
      <c r="B27" s="66"/>
      <c r="C27" s="73"/>
      <c r="D27" s="74" t="s">
        <v>32</v>
      </c>
      <c r="E27" s="31" t="e">
        <f aca="false">E430+E485</f>
        <v>#VALUE!</v>
      </c>
      <c r="F27" s="31" t="e">
        <f aca="false">F430+F485</f>
        <v>#VALUE!</v>
      </c>
      <c r="G27" s="31" t="n">
        <f aca="false">G430+G485</f>
        <v>0</v>
      </c>
      <c r="H27" s="31" t="n">
        <f aca="false">H430+H485</f>
        <v>0</v>
      </c>
      <c r="I27" s="31" t="n">
        <f aca="false">I430+I485</f>
        <v>0</v>
      </c>
      <c r="J27" s="31" t="n">
        <f aca="false">J430+J485</f>
        <v>0</v>
      </c>
      <c r="K27" s="68" t="e">
        <f aca="false">E27+F27+G27+H27+I27+J27</f>
        <v>#VALUE!</v>
      </c>
      <c r="M27" s="69"/>
    </row>
    <row r="28" customFormat="false" ht="15" hidden="false" customHeight="true" outlineLevel="0" collapsed="false">
      <c r="A28" s="65"/>
      <c r="B28" s="66"/>
      <c r="C28" s="19" t="s">
        <v>35</v>
      </c>
      <c r="D28" s="67" t="s">
        <v>28</v>
      </c>
      <c r="E28" s="61" t="e">
        <f aca="false">E29+E30+E31+E32</f>
        <v>#VALUE!</v>
      </c>
      <c r="F28" s="61" t="e">
        <f aca="false">F29+F30+F31+F32</f>
        <v>#VALUE!</v>
      </c>
      <c r="G28" s="61" t="e">
        <f aca="false">G29+G30+G31+G32</f>
        <v>#VALUE!</v>
      </c>
      <c r="H28" s="61" t="e">
        <f aca="false">H29+H30+H31+H32</f>
        <v>#VALUE!</v>
      </c>
      <c r="I28" s="61" t="e">
        <f aca="false">I29+I30+I31+I32</f>
        <v>#VALUE!</v>
      </c>
      <c r="J28" s="61" t="e">
        <f aca="false">J29+J30+J31+J32</f>
        <v>#VALUE!</v>
      </c>
      <c r="K28" s="62" t="e">
        <f aca="false">K29+K30+K31+K32</f>
        <v>#VALUE!</v>
      </c>
      <c r="L28" s="72"/>
      <c r="M28" s="69"/>
    </row>
    <row r="29" customFormat="false" ht="15" hidden="false" customHeight="true" outlineLevel="0" collapsed="false">
      <c r="A29" s="65"/>
      <c r="B29" s="66"/>
      <c r="C29" s="19"/>
      <c r="D29" s="67" t="s">
        <v>29</v>
      </c>
      <c r="E29" s="31" t="e">
        <f aca="false">E35+E105+E126+E141+E156+E316+E352+E372+E442+E508+E523+E675+E710+E755</f>
        <v>#VALUE!</v>
      </c>
      <c r="F29" s="31" t="e">
        <f aca="false">F35+F105+F126+F141+F156+F316+F352+F372+F442+F508+F523+F675+F710+F755</f>
        <v>#VALUE!</v>
      </c>
      <c r="G29" s="31" t="e">
        <f aca="false">G35+G105+G126+G141+G156+G316+G352+G372+G442+G508+G523+G675+G710+G755</f>
        <v>#VALUE!</v>
      </c>
      <c r="H29" s="31" t="e">
        <f aca="false">H35+H105+H126+H141+H156+H316+H352+H372+H442+H508+H523+H675+H710+H755</f>
        <v>#VALUE!</v>
      </c>
      <c r="I29" s="31" t="e">
        <f aca="false">I35+I105+I126+I141+I156+I316+I352+I372+I442+I508+I523+I675+I710+I755</f>
        <v>#VALUE!</v>
      </c>
      <c r="J29" s="31" t="e">
        <f aca="false">J35+J105+J126+J141+J156+J316+J352+J372+J442+J508+J523+J675+J710+J755</f>
        <v>#VALUE!</v>
      </c>
      <c r="K29" s="68" t="e">
        <f aca="false">E29+F29+G29+H29+I29+J29</f>
        <v>#VALUE!</v>
      </c>
      <c r="L29" s="72"/>
      <c r="M29" s="69"/>
    </row>
    <row r="30" customFormat="false" ht="15" hidden="false" customHeight="true" outlineLevel="0" collapsed="false">
      <c r="A30" s="65"/>
      <c r="B30" s="66"/>
      <c r="C30" s="19"/>
      <c r="D30" s="67" t="s">
        <v>30</v>
      </c>
      <c r="E30" s="31" t="e">
        <f aca="false">E36+E106+E127+E142+E157+E317+E353+E373+E443+E509+E524+E676+E711+E756</f>
        <v>#VALUE!</v>
      </c>
      <c r="F30" s="31" t="e">
        <f aca="false">F36+F106+F127+F142+F157+F317+F353+F373+F443+F509+F524+F676+F711+F756</f>
        <v>#VALUE!</v>
      </c>
      <c r="G30" s="31" t="e">
        <f aca="false">G36+G106+G127+G142+G157+G317+G353+G373+G443+G509+G524+G676+G711+G756</f>
        <v>#VALUE!</v>
      </c>
      <c r="H30" s="75" t="e">
        <f aca="false">H36+H106+H127+H142+H157+H317+H353+H373+H443+H509+H524+H676+H711+H756</f>
        <v>#VALUE!</v>
      </c>
      <c r="I30" s="75" t="e">
        <f aca="false">I36+I106+I127+I142+I157+I317+I353+I373+I443+I509+I524+I676+I711+I756</f>
        <v>#VALUE!</v>
      </c>
      <c r="J30" s="75" t="e">
        <f aca="false">J36+J106+J127+J142+J157+J317+J353+J373+J443+J509+J524+J676+J711+J756</f>
        <v>#VALUE!</v>
      </c>
      <c r="K30" s="76" t="e">
        <f aca="false">E30+F30+G30+H30+I30+J30</f>
        <v>#VALUE!</v>
      </c>
      <c r="L30" s="34"/>
      <c r="M30" s="69"/>
    </row>
    <row r="31" customFormat="false" ht="15" hidden="false" customHeight="true" outlineLevel="0" collapsed="false">
      <c r="A31" s="65"/>
      <c r="B31" s="66"/>
      <c r="C31" s="19"/>
      <c r="D31" s="67" t="s">
        <v>281</v>
      </c>
      <c r="E31" s="31" t="e">
        <f aca="false">E37+E107+E128+E143+E158+E318+E354+E374+E444+E510+E525+E677+E712+E757</f>
        <v>#VALUE!</v>
      </c>
      <c r="F31" s="31" t="e">
        <f aca="false">F37+F107+F128+F143+F158+F318+F354+F374+F444+F510+F525+F677+F712+F757</f>
        <v>#VALUE!</v>
      </c>
      <c r="G31" s="31" t="e">
        <f aca="false">G37+G107+G128+G143+G158+G318+G354+G374+G444+G510+G525+G677+G712+G757</f>
        <v>#VALUE!</v>
      </c>
      <c r="H31" s="75" t="e">
        <f aca="false">H37+H107+H128+H143+H158+H318+H354+H374+H444+H510+H525+H677+H712+H757</f>
        <v>#VALUE!</v>
      </c>
      <c r="I31" s="75" t="e">
        <f aca="false">I37+I107+I128+I143+I158+I318+I354+I374+I444+I510+I525+I677+I712+I757</f>
        <v>#VALUE!</v>
      </c>
      <c r="J31" s="75" t="e">
        <f aca="false">J37+J107+J128+J143+J158+J318+J354+J374+J444+J510+J525+J677+J712+J757</f>
        <v>#VALUE!</v>
      </c>
      <c r="K31" s="76" t="e">
        <f aca="false">E31+F31+G31+H31+I31+J31</f>
        <v>#VALUE!</v>
      </c>
      <c r="L31" s="34"/>
      <c r="M31" s="69"/>
    </row>
    <row r="32" customFormat="false" ht="15" hidden="false" customHeight="true" outlineLevel="0" collapsed="false">
      <c r="A32" s="65"/>
      <c r="B32" s="66"/>
      <c r="C32" s="19"/>
      <c r="D32" s="67" t="s">
        <v>32</v>
      </c>
      <c r="E32" s="31" t="e">
        <f aca="false">E38+E108+E129+E144+E159+E319+E355+E375+E445+E511+E526+E678+E713+E758</f>
        <v>#VALUE!</v>
      </c>
      <c r="F32" s="31" t="e">
        <f aca="false">F38+F108+F129+F144+F159+F319+F355+F375+F445+F511+F526+F678+F713+F758</f>
        <v>#VALUE!</v>
      </c>
      <c r="G32" s="31" t="e">
        <f aca="false">G38+G108+G129+G144+G159+G319+G355+G375+G445+G511+G526+G678+G713+G758</f>
        <v>#VALUE!</v>
      </c>
      <c r="H32" s="31" t="e">
        <f aca="false">H38+H108+H129+H144+H159+H319+H355+H375+H445+H511+H526+H678+H713+H758</f>
        <v>#VALUE!</v>
      </c>
      <c r="I32" s="31" t="e">
        <f aca="false">I38+I108+I129+I144+I159+I319+I355+I375+I445+I511+I526+I678+I713+I758</f>
        <v>#VALUE!</v>
      </c>
      <c r="J32" s="31" t="e">
        <f aca="false">J38+J108+J129+J144+J159+J319+J355+J375+J445+J511+J526+J678+J713+J758</f>
        <v>#VALUE!</v>
      </c>
      <c r="K32" s="68" t="e">
        <f aca="false">E32+F32+G32+H32+I32+J32</f>
        <v>#VALUE!</v>
      </c>
      <c r="M32" s="69"/>
    </row>
    <row r="33" customFormat="false" ht="12.75" hidden="false" customHeight="true" outlineLevel="0" collapsed="false">
      <c r="A33" s="20" t="s">
        <v>15</v>
      </c>
      <c r="B33" s="77" t="s">
        <v>282</v>
      </c>
      <c r="C33" s="77"/>
      <c r="D33" s="77"/>
      <c r="E33" s="77"/>
      <c r="F33" s="77"/>
      <c r="G33" s="77"/>
      <c r="H33" s="77"/>
      <c r="I33" s="77"/>
      <c r="J33" s="77"/>
      <c r="K33" s="26"/>
    </row>
    <row r="34" s="83" customFormat="true" ht="27.75" hidden="false" customHeight="true" outlineLevel="0" collapsed="false">
      <c r="A34" s="78" t="s">
        <v>283</v>
      </c>
      <c r="B34" s="78" t="s">
        <v>284</v>
      </c>
      <c r="C34" s="79" t="s">
        <v>27</v>
      </c>
      <c r="D34" s="79" t="s">
        <v>28</v>
      </c>
      <c r="E34" s="80" t="e">
        <f aca="false">E35+E36+E37+E38</f>
        <v>#VALUE!</v>
      </c>
      <c r="F34" s="80" t="e">
        <f aca="false">F35+F36+F37+F38</f>
        <v>#VALUE!</v>
      </c>
      <c r="G34" s="80" t="e">
        <f aca="false">G35+G36+G37+G38</f>
        <v>#VALUE!</v>
      </c>
      <c r="H34" s="80" t="e">
        <f aca="false">H35+H36+H37+H38</f>
        <v>#VALUE!</v>
      </c>
      <c r="I34" s="80" t="e">
        <f aca="false">I35+I36+I37+I38</f>
        <v>#VALUE!</v>
      </c>
      <c r="J34" s="80" t="e">
        <f aca="false">J35+J36+J37+J38</f>
        <v>#VALUE!</v>
      </c>
      <c r="K34" s="81" t="e">
        <f aca="false">K35+K36+K37+K38</f>
        <v>#VALUE!</v>
      </c>
      <c r="L34" s="82"/>
    </row>
    <row r="35" customFormat="false" ht="12.75" hidden="false" customHeight="true" outlineLevel="0" collapsed="false">
      <c r="A35" s="65"/>
      <c r="B35" s="78"/>
      <c r="C35" s="66"/>
      <c r="D35" s="79" t="s">
        <v>29</v>
      </c>
      <c r="E35" s="68" t="e">
        <f aca="false">E40</f>
        <v>#VALUE!</v>
      </c>
      <c r="F35" s="68" t="e">
        <f aca="false">F40</f>
        <v>#VALUE!</v>
      </c>
      <c r="G35" s="68" t="e">
        <f aca="false">G40</f>
        <v>#VALUE!</v>
      </c>
      <c r="H35" s="68" t="e">
        <f aca="false">H40</f>
        <v>#VALUE!</v>
      </c>
      <c r="I35" s="68" t="e">
        <f aca="false">I40</f>
        <v>#VALUE!</v>
      </c>
      <c r="J35" s="68" t="e">
        <f aca="false">J40</f>
        <v>#VALUE!</v>
      </c>
      <c r="K35" s="68" t="e">
        <f aca="false">E35+F35+G35+H35+I35+J35</f>
        <v>#VALUE!</v>
      </c>
    </row>
    <row r="36" customFormat="false" ht="12.75" hidden="false" customHeight="true" outlineLevel="0" collapsed="false">
      <c r="A36" s="65"/>
      <c r="B36" s="78"/>
      <c r="C36" s="66"/>
      <c r="D36" s="79" t="s">
        <v>30</v>
      </c>
      <c r="E36" s="68" t="e">
        <f aca="false">E41</f>
        <v>#VALUE!</v>
      </c>
      <c r="F36" s="68" t="e">
        <f aca="false">F41</f>
        <v>#VALUE!</v>
      </c>
      <c r="G36" s="68" t="e">
        <f aca="false">G41</f>
        <v>#VALUE!</v>
      </c>
      <c r="H36" s="68" t="e">
        <f aca="false">H41</f>
        <v>#VALUE!</v>
      </c>
      <c r="I36" s="68" t="e">
        <f aca="false">I41</f>
        <v>#VALUE!</v>
      </c>
      <c r="J36" s="68" t="e">
        <f aca="false">J41</f>
        <v>#VALUE!</v>
      </c>
      <c r="K36" s="68" t="e">
        <f aca="false">E36+F36+G36+H36+I36+J36</f>
        <v>#VALUE!</v>
      </c>
    </row>
    <row r="37" customFormat="false" ht="12.75" hidden="false" customHeight="true" outlineLevel="0" collapsed="false">
      <c r="A37" s="65"/>
      <c r="B37" s="78"/>
      <c r="C37" s="66"/>
      <c r="D37" s="79" t="s">
        <v>281</v>
      </c>
      <c r="E37" s="68" t="e">
        <f aca="false">E42</f>
        <v>#VALUE!</v>
      </c>
      <c r="F37" s="68" t="e">
        <f aca="false">F42</f>
        <v>#VALUE!</v>
      </c>
      <c r="G37" s="68" t="e">
        <f aca="false">G42</f>
        <v>#VALUE!</v>
      </c>
      <c r="H37" s="68" t="e">
        <f aca="false">H42</f>
        <v>#VALUE!</v>
      </c>
      <c r="I37" s="68" t="e">
        <f aca="false">I42</f>
        <v>#VALUE!</v>
      </c>
      <c r="J37" s="68" t="e">
        <f aca="false">J42</f>
        <v>#VALUE!</v>
      </c>
      <c r="K37" s="68" t="e">
        <f aca="false">E37+F37+G37+H37+I37+J37</f>
        <v>#VALUE!</v>
      </c>
    </row>
    <row r="38" customFormat="false" ht="12.75" hidden="false" customHeight="true" outlineLevel="0" collapsed="false">
      <c r="A38" s="65"/>
      <c r="B38" s="78"/>
      <c r="C38" s="66"/>
      <c r="D38" s="79" t="s">
        <v>32</v>
      </c>
      <c r="E38" s="68" t="e">
        <f aca="false">E43</f>
        <v>#VALUE!</v>
      </c>
      <c r="F38" s="68" t="e">
        <f aca="false">F43</f>
        <v>#VALUE!</v>
      </c>
      <c r="G38" s="68" t="e">
        <f aca="false">G43</f>
        <v>#VALUE!</v>
      </c>
      <c r="H38" s="68" t="e">
        <f aca="false">H43</f>
        <v>#VALUE!</v>
      </c>
      <c r="I38" s="68" t="e">
        <f aca="false">I43</f>
        <v>#VALUE!</v>
      </c>
      <c r="J38" s="68" t="e">
        <f aca="false">J43</f>
        <v>#VALUE!</v>
      </c>
      <c r="K38" s="68" t="e">
        <f aca="false">E38+F38+G38+H38+I38+J38</f>
        <v>#VALUE!</v>
      </c>
    </row>
    <row r="39" customFormat="false" ht="13.5" hidden="false" customHeight="true" outlineLevel="0" collapsed="false">
      <c r="A39" s="65"/>
      <c r="B39" s="78"/>
      <c r="C39" s="19" t="s">
        <v>35</v>
      </c>
      <c r="D39" s="79" t="s">
        <v>28</v>
      </c>
      <c r="E39" s="81" t="e">
        <f aca="false">E40+E41+E42+E43</f>
        <v>#VALUE!</v>
      </c>
      <c r="F39" s="81" t="e">
        <f aca="false">F40+F41+F42+F43</f>
        <v>#VALUE!</v>
      </c>
      <c r="G39" s="81" t="e">
        <f aca="false">G40+G41+G42+G43</f>
        <v>#VALUE!</v>
      </c>
      <c r="H39" s="81" t="e">
        <f aca="false">H40+H41+H42+H43</f>
        <v>#VALUE!</v>
      </c>
      <c r="I39" s="81" t="e">
        <f aca="false">I40+I41+I42+I43</f>
        <v>#VALUE!</v>
      </c>
      <c r="J39" s="81" t="e">
        <f aca="false">J40+J41+J42+J43</f>
        <v>#VALUE!</v>
      </c>
      <c r="K39" s="81" t="e">
        <f aca="false">K40+K41+K42+K43</f>
        <v>#VALUE!</v>
      </c>
    </row>
    <row r="40" customFormat="false" ht="13.5" hidden="false" customHeight="true" outlineLevel="0" collapsed="false">
      <c r="A40" s="65"/>
      <c r="B40" s="78"/>
      <c r="C40" s="19"/>
      <c r="D40" s="79" t="s">
        <v>29</v>
      </c>
      <c r="E40" s="68" t="e">
        <f aca="false">E45+E50+E55+E60+E65+E70+E75+E80+E85+E90+E95+E100</f>
        <v>#VALUE!</v>
      </c>
      <c r="F40" s="68" t="e">
        <f aca="false">F45+F50+F55+F60+F65+F70+F75+F80+F85+F90+F95+F100</f>
        <v>#VALUE!</v>
      </c>
      <c r="G40" s="68" t="e">
        <f aca="false">G45+G50+G55+G60+G65+G70+G75+G80+G85+G90+G95+G100</f>
        <v>#VALUE!</v>
      </c>
      <c r="H40" s="68" t="e">
        <f aca="false">H45+H50+H55+H60+H65+H70+H75+H80+H85+H90+H95+H100</f>
        <v>#VALUE!</v>
      </c>
      <c r="I40" s="68" t="e">
        <f aca="false">I45+I50+I55+I60+I65+I70+I75+I80+I85+I90+I95+I100</f>
        <v>#VALUE!</v>
      </c>
      <c r="J40" s="68" t="e">
        <f aca="false">J45+J50+J55+J60+J65+J70+J75+J80+J85+J90+J95+J100</f>
        <v>#VALUE!</v>
      </c>
      <c r="K40" s="68" t="e">
        <f aca="false">E40+F40+G40+H40+I40+J40</f>
        <v>#VALUE!</v>
      </c>
    </row>
    <row r="41" customFormat="false" ht="13.5" hidden="false" customHeight="true" outlineLevel="0" collapsed="false">
      <c r="A41" s="65"/>
      <c r="B41" s="78"/>
      <c r="C41" s="19"/>
      <c r="D41" s="79" t="s">
        <v>30</v>
      </c>
      <c r="E41" s="68" t="e">
        <f aca="false">E46+E51+E56+E61+E66+E71+E76+E81+E86+E91+E96+E101</f>
        <v>#VALUE!</v>
      </c>
      <c r="F41" s="68" t="e">
        <f aca="false">F46+F51+F56+F61+F66+F71+F76+F81+F86+F91+F96+F101</f>
        <v>#VALUE!</v>
      </c>
      <c r="G41" s="68" t="e">
        <f aca="false">G46+G51+G56+G61+G66+G71+G76+G81+G86+G91+G96+G101</f>
        <v>#VALUE!</v>
      </c>
      <c r="H41" s="68" t="e">
        <f aca="false">H46+H51+H56+H61+H66+H71+H76+H81+H86+H91+H96+H101</f>
        <v>#VALUE!</v>
      </c>
      <c r="I41" s="68" t="e">
        <f aca="false">I46+I51+I56+I61+I66+I71+I76+I81+I86+I91+I96+I101</f>
        <v>#VALUE!</v>
      </c>
      <c r="J41" s="68" t="e">
        <f aca="false">J46+J51+J56+J61+J66+J71+J76+J81+J86+J91+J96+J101</f>
        <v>#VALUE!</v>
      </c>
      <c r="K41" s="68" t="e">
        <f aca="false">E41+F41+G41+H41+I41+J41</f>
        <v>#VALUE!</v>
      </c>
    </row>
    <row r="42" customFormat="false" ht="13.5" hidden="false" customHeight="true" outlineLevel="0" collapsed="false">
      <c r="A42" s="65"/>
      <c r="B42" s="78"/>
      <c r="C42" s="19"/>
      <c r="D42" s="79" t="s">
        <v>281</v>
      </c>
      <c r="E42" s="68" t="e">
        <f aca="false">E47+E52+E57+E62+E67+E72+E77+E82+E87+E92+E97+E102</f>
        <v>#VALUE!</v>
      </c>
      <c r="F42" s="68" t="e">
        <f aca="false">F47+F52+F57+F62+F67+F72+F77+F82+F87+F92+F97+F102</f>
        <v>#VALUE!</v>
      </c>
      <c r="G42" s="68" t="e">
        <f aca="false">G47+G52+G57+G62+G67+G72+G77+G82+G87+G92+G97+G102</f>
        <v>#VALUE!</v>
      </c>
      <c r="H42" s="68" t="e">
        <f aca="false">H47+H52+H57+H62+H67+H72+H77+H82+H87+H92+H97+H102</f>
        <v>#VALUE!</v>
      </c>
      <c r="I42" s="68" t="e">
        <f aca="false">I47+I52+I57+I62+I67+I72+I77+I82+I87+I92+I97+I102</f>
        <v>#VALUE!</v>
      </c>
      <c r="J42" s="68" t="e">
        <f aca="false">J47+J52+J57+J62+J67+J72+J77+J82+J87+J92+J97+J102</f>
        <v>#VALUE!</v>
      </c>
      <c r="K42" s="68" t="e">
        <f aca="false">E42+F42+G42+H42+I42+J42</f>
        <v>#VALUE!</v>
      </c>
    </row>
    <row r="43" customFormat="false" ht="13.5" hidden="false" customHeight="true" outlineLevel="0" collapsed="false">
      <c r="A43" s="65"/>
      <c r="B43" s="78"/>
      <c r="C43" s="19"/>
      <c r="D43" s="79" t="s">
        <v>32</v>
      </c>
      <c r="E43" s="68" t="e">
        <f aca="false">E48+E53+E58+E63+E68+E73+E78+E83+E88+E93+E98+E103</f>
        <v>#VALUE!</v>
      </c>
      <c r="F43" s="68" t="e">
        <f aca="false">F48+F53+F58+F63+F68+F73+F78+F83+F88+F93+F98+F103</f>
        <v>#VALUE!</v>
      </c>
      <c r="G43" s="68" t="e">
        <f aca="false">G48+G53+G58+G63+G68+G73+G78+G83+G88+G93+G98+G103</f>
        <v>#VALUE!</v>
      </c>
      <c r="H43" s="68" t="e">
        <f aca="false">H48+H53+H58+H63+H68+H73+H78+H83+H88+H93+H98+H103</f>
        <v>#VALUE!</v>
      </c>
      <c r="I43" s="68" t="e">
        <f aca="false">I48+I53+I58+I63+I68+I73+I78+I83+I88+I93+I98+I103</f>
        <v>#VALUE!</v>
      </c>
      <c r="J43" s="68" t="e">
        <f aca="false">J48+J53+J58+J63+J68+J73+J78+J83+J88+J93+J98+J103</f>
        <v>#VALUE!</v>
      </c>
      <c r="K43" s="68" t="e">
        <f aca="false">E43+F43+G43+H43+I43+J43</f>
        <v>#VALUE!</v>
      </c>
    </row>
    <row r="44" customFormat="false" ht="15" hidden="false" customHeight="true" outlineLevel="0" collapsed="false">
      <c r="A44" s="24" t="s">
        <v>39</v>
      </c>
      <c r="B44" s="84" t="s">
        <v>44</v>
      </c>
      <c r="C44" s="22" t="s">
        <v>35</v>
      </c>
      <c r="D44" s="67" t="s">
        <v>28</v>
      </c>
      <c r="E44" s="85" t="e">
        <f aca="false">E45+E46+E47+E48</f>
        <v>#VALUE!</v>
      </c>
      <c r="F44" s="85" t="e">
        <f aca="false">F45+F46+F47+F48</f>
        <v>#VALUE!</v>
      </c>
      <c r="G44" s="85" t="n">
        <f aca="false">G45+G46+G47+G48</f>
        <v>817001.6653</v>
      </c>
      <c r="H44" s="85" t="n">
        <f aca="false">H45+H46+H47+H48</f>
        <v>696590.2253</v>
      </c>
      <c r="I44" s="85" t="n">
        <f aca="false">I45+I46+I47+I48</f>
        <v>817001.6653</v>
      </c>
      <c r="J44" s="85" t="n">
        <f aca="false">J45+J46+J47+J48</f>
        <v>981811.1453</v>
      </c>
      <c r="K44" s="85" t="e">
        <f aca="false">K45+K46+K47+K48</f>
        <v>#VALUE!</v>
      </c>
    </row>
    <row r="45" customFormat="false" ht="15" hidden="false" customHeight="true" outlineLevel="0" collapsed="false">
      <c r="A45" s="86"/>
      <c r="B45" s="84"/>
      <c r="C45" s="22"/>
      <c r="D45" s="67" t="s">
        <v>29</v>
      </c>
      <c r="E45" s="31" t="s">
        <v>89</v>
      </c>
      <c r="F45" s="31" t="s">
        <v>89</v>
      </c>
      <c r="G45" s="31" t="n">
        <v>0</v>
      </c>
      <c r="H45" s="31" t="n">
        <v>0</v>
      </c>
      <c r="I45" s="31" t="n">
        <v>0</v>
      </c>
      <c r="J45" s="31" t="n">
        <v>0</v>
      </c>
      <c r="K45" s="31" t="e">
        <f aca="false">E45+F45+G45+H45+I45+J45</f>
        <v>#VALUE!</v>
      </c>
    </row>
    <row r="46" customFormat="false" ht="15" hidden="false" customHeight="true" outlineLevel="0" collapsed="false">
      <c r="A46" s="86"/>
      <c r="B46" s="84"/>
      <c r="C46" s="22"/>
      <c r="D46" s="67" t="s">
        <v>30</v>
      </c>
      <c r="E46" s="31" t="n">
        <v>0</v>
      </c>
      <c r="F46" s="31" t="n">
        <v>0</v>
      </c>
      <c r="G46" s="31" t="n">
        <v>0</v>
      </c>
      <c r="H46" s="31" t="n">
        <v>0</v>
      </c>
      <c r="I46" s="31" t="n">
        <v>0</v>
      </c>
      <c r="J46" s="31" t="n">
        <v>0</v>
      </c>
      <c r="K46" s="31" t="n">
        <f aca="false">E46+F46+G46+H46+I46+J46</f>
        <v>0</v>
      </c>
    </row>
    <row r="47" customFormat="false" ht="15" hidden="false" customHeight="true" outlineLevel="0" collapsed="false">
      <c r="A47" s="86"/>
      <c r="B47" s="84"/>
      <c r="C47" s="22"/>
      <c r="D47" s="67" t="s">
        <v>281</v>
      </c>
      <c r="E47" s="87" t="n">
        <f aca="false">1048491.16-E52-E87</f>
        <v>824348.39</v>
      </c>
      <c r="F47" s="87" t="n">
        <f aca="false">1048541.15-F52-F87</f>
        <v>824398.38</v>
      </c>
      <c r="G47" s="87" t="n">
        <f aca="false">1048541.15-G52-G87</f>
        <v>817001.6653</v>
      </c>
      <c r="H47" s="87" t="n">
        <f aca="false">1048541.15-120411.44-H52-H87</f>
        <v>696590.2253</v>
      </c>
      <c r="I47" s="87" t="n">
        <f aca="false">1048541.15-I52-I87</f>
        <v>817001.6653</v>
      </c>
      <c r="J47" s="87" t="n">
        <f aca="false">1048541.1+164809.53-J52-J87</f>
        <v>981811.1453</v>
      </c>
      <c r="K47" s="31" t="n">
        <f aca="false">E47+F47+G47+H47+I47+J47</f>
        <v>4961151.4712</v>
      </c>
    </row>
    <row r="48" customFormat="false" ht="15" hidden="false" customHeight="true" outlineLevel="0" collapsed="false">
      <c r="A48" s="86"/>
      <c r="B48" s="84"/>
      <c r="C48" s="22"/>
      <c r="D48" s="67" t="s">
        <v>32</v>
      </c>
      <c r="E48" s="31" t="s">
        <v>89</v>
      </c>
      <c r="F48" s="31" t="s">
        <v>89</v>
      </c>
      <c r="G48" s="31" t="n">
        <v>0</v>
      </c>
      <c r="H48" s="31" t="n">
        <v>0</v>
      </c>
      <c r="I48" s="31" t="n">
        <v>0</v>
      </c>
      <c r="J48" s="31" t="n">
        <v>0</v>
      </c>
      <c r="K48" s="31" t="e">
        <f aca="false">E48+F48+G48+H48+I48+J48</f>
        <v>#VALUE!</v>
      </c>
    </row>
    <row r="49" customFormat="false" ht="11.25" hidden="false" customHeight="true" outlineLevel="0" collapsed="false">
      <c r="A49" s="24" t="s">
        <v>285</v>
      </c>
      <c r="B49" s="84" t="s">
        <v>46</v>
      </c>
      <c r="C49" s="22" t="s">
        <v>35</v>
      </c>
      <c r="D49" s="67" t="s">
        <v>28</v>
      </c>
      <c r="E49" s="85" t="e">
        <f aca="false">E50+E51+E52+E53</f>
        <v>#VALUE!</v>
      </c>
      <c r="F49" s="85" t="e">
        <f aca="false">F50+F51+F52+F53</f>
        <v>#VALUE!</v>
      </c>
      <c r="G49" s="85" t="e">
        <f aca="false">G50+G51+G52+G53</f>
        <v>#VALUE!</v>
      </c>
      <c r="H49" s="85" t="e">
        <f aca="false">H50+H51+H52+H53</f>
        <v>#VALUE!</v>
      </c>
      <c r="I49" s="85" t="e">
        <f aca="false">I50+I51+I52+I53</f>
        <v>#VALUE!</v>
      </c>
      <c r="J49" s="85" t="e">
        <f aca="false">J50+J51+J52+J53</f>
        <v>#VALUE!</v>
      </c>
      <c r="K49" s="85" t="e">
        <f aca="false">K50+K51+K52+K53</f>
        <v>#VALUE!</v>
      </c>
    </row>
    <row r="50" customFormat="false" ht="11.25" hidden="false" customHeight="true" outlineLevel="0" collapsed="false">
      <c r="A50" s="86"/>
      <c r="B50" s="84"/>
      <c r="C50" s="22"/>
      <c r="D50" s="67" t="s">
        <v>29</v>
      </c>
      <c r="E50" s="31" t="s">
        <v>89</v>
      </c>
      <c r="F50" s="31" t="s">
        <v>89</v>
      </c>
      <c r="G50" s="31" t="s">
        <v>89</v>
      </c>
      <c r="H50" s="31" t="s">
        <v>89</v>
      </c>
      <c r="I50" s="31" t="s">
        <v>89</v>
      </c>
      <c r="J50" s="31" t="s">
        <v>89</v>
      </c>
      <c r="K50" s="31" t="e">
        <f aca="false">E50+F50+G50+H50+I50+J50</f>
        <v>#VALUE!</v>
      </c>
    </row>
    <row r="51" customFormat="false" ht="11.25" hidden="false" customHeight="true" outlineLevel="0" collapsed="false">
      <c r="A51" s="86"/>
      <c r="B51" s="84"/>
      <c r="C51" s="22"/>
      <c r="D51" s="67" t="s">
        <v>30</v>
      </c>
      <c r="E51" s="31" t="s">
        <v>89</v>
      </c>
      <c r="F51" s="31" t="s">
        <v>89</v>
      </c>
      <c r="G51" s="31" t="s">
        <v>89</v>
      </c>
      <c r="H51" s="31" t="s">
        <v>89</v>
      </c>
      <c r="I51" s="31" t="s">
        <v>89</v>
      </c>
      <c r="J51" s="31" t="s">
        <v>89</v>
      </c>
      <c r="K51" s="31" t="e">
        <f aca="false">E51+F51+G51+H51+I51+J51</f>
        <v>#VALUE!</v>
      </c>
    </row>
    <row r="52" customFormat="false" ht="11.25" hidden="false" customHeight="true" outlineLevel="0" collapsed="false">
      <c r="A52" s="86"/>
      <c r="B52" s="84"/>
      <c r="C52" s="22"/>
      <c r="D52" s="67" t="s">
        <v>281</v>
      </c>
      <c r="E52" s="87" t="n">
        <v>46106.87</v>
      </c>
      <c r="F52" s="87" t="n">
        <v>46106.87</v>
      </c>
      <c r="G52" s="87" t="n">
        <v>47628.4</v>
      </c>
      <c r="H52" s="87" t="n">
        <v>47628.4</v>
      </c>
      <c r="I52" s="87" t="n">
        <v>47628.4</v>
      </c>
      <c r="J52" s="87" t="n">
        <v>47628.4</v>
      </c>
      <c r="K52" s="31" t="n">
        <f aca="false">E52+F52+G52+H52+I52+J52</f>
        <v>282727.34</v>
      </c>
    </row>
    <row r="53" customFormat="false" ht="11.25" hidden="false" customHeight="true" outlineLevel="0" collapsed="false">
      <c r="A53" s="86"/>
      <c r="B53" s="84"/>
      <c r="C53" s="22"/>
      <c r="D53" s="67" t="s">
        <v>32</v>
      </c>
      <c r="E53" s="31" t="s">
        <v>89</v>
      </c>
      <c r="F53" s="31" t="s">
        <v>89</v>
      </c>
      <c r="G53" s="31" t="s">
        <v>89</v>
      </c>
      <c r="H53" s="31" t="s">
        <v>89</v>
      </c>
      <c r="I53" s="31" t="s">
        <v>89</v>
      </c>
      <c r="J53" s="31" t="s">
        <v>89</v>
      </c>
      <c r="K53" s="31" t="e">
        <f aca="false">E53+F53+G53+H53+I53+J53</f>
        <v>#VALUE!</v>
      </c>
    </row>
    <row r="54" customFormat="false" ht="15" hidden="false" customHeight="true" outlineLevel="0" collapsed="false">
      <c r="A54" s="24" t="s">
        <v>286</v>
      </c>
      <c r="B54" s="84" t="s">
        <v>48</v>
      </c>
      <c r="C54" s="22" t="s">
        <v>35</v>
      </c>
      <c r="D54" s="67" t="s">
        <v>28</v>
      </c>
      <c r="E54" s="85" t="e">
        <f aca="false">E55+E56+E57+E58</f>
        <v>#VALUE!</v>
      </c>
      <c r="F54" s="85" t="e">
        <f aca="false">F55+F56+F57+F58</f>
        <v>#VALUE!</v>
      </c>
      <c r="G54" s="85" t="e">
        <f aca="false">G55+G56+G57+G58</f>
        <v>#VALUE!</v>
      </c>
      <c r="H54" s="85" t="e">
        <f aca="false">H55+H56+H57+H58</f>
        <v>#VALUE!</v>
      </c>
      <c r="I54" s="85" t="e">
        <f aca="false">I55+I56+I57+I58</f>
        <v>#VALUE!</v>
      </c>
      <c r="J54" s="85" t="e">
        <f aca="false">J55+J56+J57+J58</f>
        <v>#VALUE!</v>
      </c>
      <c r="K54" s="85" t="e">
        <f aca="false">K55+K56+K57+K58</f>
        <v>#VALUE!</v>
      </c>
    </row>
    <row r="55" customFormat="false" ht="15" hidden="false" customHeight="true" outlineLevel="0" collapsed="false">
      <c r="A55" s="86"/>
      <c r="B55" s="84"/>
      <c r="C55" s="22"/>
      <c r="D55" s="67" t="s">
        <v>29</v>
      </c>
      <c r="E55" s="31" t="s">
        <v>89</v>
      </c>
      <c r="F55" s="31" t="s">
        <v>89</v>
      </c>
      <c r="G55" s="31" t="e">
        <f aca="false">F55*$M$9</f>
        <v>#VALUE!</v>
      </c>
      <c r="H55" s="31" t="e">
        <f aca="false">G55*$N$9</f>
        <v>#VALUE!</v>
      </c>
      <c r="I55" s="31" t="e">
        <f aca="false">H55*$O$9</f>
        <v>#VALUE!</v>
      </c>
      <c r="J55" s="31" t="e">
        <f aca="false">I55*$P$9</f>
        <v>#VALUE!</v>
      </c>
      <c r="K55" s="31" t="e">
        <f aca="false">E55+F55+G55+H55+I55+J55</f>
        <v>#VALUE!</v>
      </c>
    </row>
    <row r="56" customFormat="false" ht="15" hidden="false" customHeight="true" outlineLevel="0" collapsed="false">
      <c r="A56" s="86"/>
      <c r="B56" s="84"/>
      <c r="C56" s="22"/>
      <c r="D56" s="67" t="s">
        <v>30</v>
      </c>
      <c r="E56" s="88" t="n">
        <v>2455727.86</v>
      </c>
      <c r="F56" s="88" t="n">
        <v>2437407.16</v>
      </c>
      <c r="G56" s="31" t="n">
        <v>2439169.77</v>
      </c>
      <c r="H56" s="31" t="n">
        <v>2439169.77</v>
      </c>
      <c r="I56" s="31" t="n">
        <v>2439169.77</v>
      </c>
      <c r="J56" s="31" t="n">
        <v>2439169.77</v>
      </c>
      <c r="K56" s="31" t="n">
        <f aca="false">E56+F56+G56+H56+I56+J56</f>
        <v>14649814.1</v>
      </c>
    </row>
    <row r="57" customFormat="false" ht="15" hidden="false" customHeight="true" outlineLevel="0" collapsed="false">
      <c r="A57" s="86"/>
      <c r="B57" s="84"/>
      <c r="C57" s="22"/>
      <c r="D57" s="67" t="s">
        <v>281</v>
      </c>
      <c r="E57" s="31" t="s">
        <v>89</v>
      </c>
      <c r="F57" s="31" t="s">
        <v>89</v>
      </c>
      <c r="G57" s="31" t="e">
        <f aca="false">F57*$M$9</f>
        <v>#VALUE!</v>
      </c>
      <c r="H57" s="31" t="e">
        <f aca="false">G57*$N$9</f>
        <v>#VALUE!</v>
      </c>
      <c r="I57" s="31" t="e">
        <f aca="false">H57*$O$9</f>
        <v>#VALUE!</v>
      </c>
      <c r="J57" s="31" t="e">
        <f aca="false">I57*$P$9</f>
        <v>#VALUE!</v>
      </c>
      <c r="K57" s="31" t="e">
        <f aca="false">E57+F57+G57+H57+I57+J57</f>
        <v>#VALUE!</v>
      </c>
    </row>
    <row r="58" customFormat="false" ht="15" hidden="false" customHeight="true" outlineLevel="0" collapsed="false">
      <c r="A58" s="86"/>
      <c r="B58" s="84"/>
      <c r="C58" s="22"/>
      <c r="D58" s="67" t="s">
        <v>32</v>
      </c>
      <c r="E58" s="31" t="s">
        <v>89</v>
      </c>
      <c r="F58" s="31" t="s">
        <v>89</v>
      </c>
      <c r="G58" s="31" t="e">
        <f aca="false">F58*$M$9</f>
        <v>#VALUE!</v>
      </c>
      <c r="H58" s="31" t="e">
        <f aca="false">G58*$N$9</f>
        <v>#VALUE!</v>
      </c>
      <c r="I58" s="31" t="e">
        <f aca="false">H58*$O$9</f>
        <v>#VALUE!</v>
      </c>
      <c r="J58" s="31" t="e">
        <f aca="false">I58*$P$9</f>
        <v>#VALUE!</v>
      </c>
      <c r="K58" s="31" t="e">
        <f aca="false">E58+F58+G58+H58+I58+J58</f>
        <v>#VALUE!</v>
      </c>
    </row>
    <row r="59" customFormat="false" ht="14.25" hidden="false" customHeight="true" outlineLevel="0" collapsed="false">
      <c r="A59" s="24" t="s">
        <v>287</v>
      </c>
      <c r="B59" s="84" t="s">
        <v>50</v>
      </c>
      <c r="C59" s="22" t="s">
        <v>35</v>
      </c>
      <c r="D59" s="67" t="s">
        <v>28</v>
      </c>
      <c r="E59" s="85" t="e">
        <f aca="false">E60+E61+E62+E63</f>
        <v>#VALUE!</v>
      </c>
      <c r="F59" s="85" t="e">
        <f aca="false">F60+F61+F62+F63</f>
        <v>#VALUE!</v>
      </c>
      <c r="G59" s="85" t="e">
        <f aca="false">G60+G61+G62+G63</f>
        <v>#VALUE!</v>
      </c>
      <c r="H59" s="85" t="e">
        <f aca="false">H60+H61+H62+H63</f>
        <v>#VALUE!</v>
      </c>
      <c r="I59" s="85" t="e">
        <f aca="false">I60+I61+I62+I63</f>
        <v>#VALUE!</v>
      </c>
      <c r="J59" s="85" t="e">
        <f aca="false">J60+J61+J62+J63</f>
        <v>#VALUE!</v>
      </c>
      <c r="K59" s="85" t="e">
        <f aca="false">K60+K61+K62+K63</f>
        <v>#VALUE!</v>
      </c>
    </row>
    <row r="60" customFormat="false" ht="14.25" hidden="false" customHeight="true" outlineLevel="0" collapsed="false">
      <c r="A60" s="86"/>
      <c r="B60" s="84"/>
      <c r="C60" s="22"/>
      <c r="D60" s="67" t="s">
        <v>29</v>
      </c>
      <c r="E60" s="31" t="s">
        <v>89</v>
      </c>
      <c r="F60" s="31" t="s">
        <v>89</v>
      </c>
      <c r="G60" s="31" t="e">
        <f aca="false">F60*$M$9</f>
        <v>#VALUE!</v>
      </c>
      <c r="H60" s="31" t="e">
        <f aca="false">G60*$N$9</f>
        <v>#VALUE!</v>
      </c>
      <c r="I60" s="31" t="e">
        <f aca="false">H60*$O$9</f>
        <v>#VALUE!</v>
      </c>
      <c r="J60" s="31" t="e">
        <f aca="false">I60*$P$9</f>
        <v>#VALUE!</v>
      </c>
      <c r="K60" s="31" t="e">
        <f aca="false">E60+F60+G60+H60+I60+J60</f>
        <v>#VALUE!</v>
      </c>
    </row>
    <row r="61" customFormat="false" ht="14.25" hidden="false" customHeight="true" outlineLevel="0" collapsed="false">
      <c r="A61" s="86"/>
      <c r="B61" s="84"/>
      <c r="C61" s="22"/>
      <c r="D61" s="67" t="s">
        <v>30</v>
      </c>
      <c r="E61" s="88" t="n">
        <v>1410.5</v>
      </c>
      <c r="F61" s="88" t="n">
        <v>1412.4</v>
      </c>
      <c r="G61" s="31" t="n">
        <v>1414.5</v>
      </c>
      <c r="H61" s="31" t="n">
        <v>1414.5</v>
      </c>
      <c r="I61" s="31" t="n">
        <v>1414.5</v>
      </c>
      <c r="J61" s="31" t="n">
        <v>1414.5</v>
      </c>
      <c r="K61" s="31" t="n">
        <f aca="false">E61+F61+G61+H61+I61+J61</f>
        <v>8480.9</v>
      </c>
    </row>
    <row r="62" customFormat="false" ht="14.25" hidden="false" customHeight="true" outlineLevel="0" collapsed="false">
      <c r="A62" s="86"/>
      <c r="B62" s="84"/>
      <c r="C62" s="22"/>
      <c r="D62" s="67" t="s">
        <v>281</v>
      </c>
      <c r="E62" s="31" t="s">
        <v>89</v>
      </c>
      <c r="F62" s="31" t="s">
        <v>89</v>
      </c>
      <c r="G62" s="31" t="e">
        <f aca="false">F62*$M$9</f>
        <v>#VALUE!</v>
      </c>
      <c r="H62" s="31" t="e">
        <f aca="false">G62*$N$9</f>
        <v>#VALUE!</v>
      </c>
      <c r="I62" s="31" t="e">
        <f aca="false">H62*$O$9</f>
        <v>#VALUE!</v>
      </c>
      <c r="J62" s="31" t="e">
        <f aca="false">I62*$P$9</f>
        <v>#VALUE!</v>
      </c>
      <c r="K62" s="31" t="e">
        <f aca="false">E62+F62+G62+H62+I62+J62</f>
        <v>#VALUE!</v>
      </c>
    </row>
    <row r="63" customFormat="false" ht="14.25" hidden="false" customHeight="true" outlineLevel="0" collapsed="false">
      <c r="A63" s="86"/>
      <c r="B63" s="84"/>
      <c r="C63" s="22"/>
      <c r="D63" s="67" t="s">
        <v>32</v>
      </c>
      <c r="E63" s="31" t="s">
        <v>89</v>
      </c>
      <c r="F63" s="31" t="s">
        <v>89</v>
      </c>
      <c r="G63" s="31" t="e">
        <f aca="false">F63*$M$9</f>
        <v>#VALUE!</v>
      </c>
      <c r="H63" s="31" t="e">
        <f aca="false">G63*$N$9</f>
        <v>#VALUE!</v>
      </c>
      <c r="I63" s="31" t="e">
        <f aca="false">H63*$O$9</f>
        <v>#VALUE!</v>
      </c>
      <c r="J63" s="31" t="e">
        <f aca="false">I63*$P$9</f>
        <v>#VALUE!</v>
      </c>
      <c r="K63" s="31" t="e">
        <f aca="false">E63+F63+G63+H63+I63+J63</f>
        <v>#VALUE!</v>
      </c>
    </row>
    <row r="64" customFormat="false" ht="21" hidden="false" customHeight="true" outlineLevel="0" collapsed="false">
      <c r="A64" s="24" t="s">
        <v>288</v>
      </c>
      <c r="B64" s="84" t="s">
        <v>52</v>
      </c>
      <c r="C64" s="22" t="s">
        <v>35</v>
      </c>
      <c r="D64" s="67" t="s">
        <v>28</v>
      </c>
      <c r="E64" s="85" t="e">
        <f aca="false">E65+E66+E67+E68</f>
        <v>#VALUE!</v>
      </c>
      <c r="F64" s="85" t="e">
        <f aca="false">F65+F66+F67+F68</f>
        <v>#VALUE!</v>
      </c>
      <c r="G64" s="85" t="e">
        <f aca="false">G65+G66+G67+G68</f>
        <v>#VALUE!</v>
      </c>
      <c r="H64" s="85" t="e">
        <f aca="false">H65+H66+H67+H68</f>
        <v>#VALUE!</v>
      </c>
      <c r="I64" s="85" t="e">
        <f aca="false">I65+I66+I67+I68</f>
        <v>#VALUE!</v>
      </c>
      <c r="J64" s="85" t="e">
        <f aca="false">J65+J66+J67+J68</f>
        <v>#VALUE!</v>
      </c>
      <c r="K64" s="85" t="e">
        <f aca="false">K65+K66+K67+K68</f>
        <v>#VALUE!</v>
      </c>
    </row>
    <row r="65" customFormat="false" ht="21" hidden="false" customHeight="true" outlineLevel="0" collapsed="false">
      <c r="A65" s="86"/>
      <c r="B65" s="84"/>
      <c r="C65" s="22"/>
      <c r="D65" s="67" t="s">
        <v>29</v>
      </c>
      <c r="E65" s="31" t="s">
        <v>89</v>
      </c>
      <c r="F65" s="31" t="s">
        <v>89</v>
      </c>
      <c r="G65" s="31" t="e">
        <f aca="false">F65*$M$9</f>
        <v>#VALUE!</v>
      </c>
      <c r="H65" s="31" t="e">
        <f aca="false">G65*$N$9</f>
        <v>#VALUE!</v>
      </c>
      <c r="I65" s="31" t="e">
        <f aca="false">H65*$O$9</f>
        <v>#VALUE!</v>
      </c>
      <c r="J65" s="31" t="e">
        <f aca="false">I65*$P$9</f>
        <v>#VALUE!</v>
      </c>
      <c r="K65" s="31" t="e">
        <f aca="false">E65+F65+G65+H65+I65+J65</f>
        <v>#VALUE!</v>
      </c>
    </row>
    <row r="66" customFormat="false" ht="21" hidden="false" customHeight="true" outlineLevel="0" collapsed="false">
      <c r="A66" s="86"/>
      <c r="B66" s="84"/>
      <c r="C66" s="22"/>
      <c r="D66" s="67" t="s">
        <v>30</v>
      </c>
      <c r="E66" s="88" t="n">
        <v>104636.8</v>
      </c>
      <c r="F66" s="88" t="n">
        <v>104636.8</v>
      </c>
      <c r="G66" s="88" t="n">
        <v>104636.8</v>
      </c>
      <c r="H66" s="88" t="n">
        <v>104636.8</v>
      </c>
      <c r="I66" s="88" t="n">
        <v>104636.8</v>
      </c>
      <c r="J66" s="88" t="n">
        <v>104636.8</v>
      </c>
      <c r="K66" s="31" t="n">
        <f aca="false">E66+F66+G66+H66+I66+J66</f>
        <v>627820.8</v>
      </c>
    </row>
    <row r="67" customFormat="false" ht="21" hidden="false" customHeight="true" outlineLevel="0" collapsed="false">
      <c r="A67" s="86"/>
      <c r="B67" s="84"/>
      <c r="C67" s="22"/>
      <c r="D67" s="67" t="s">
        <v>281</v>
      </c>
      <c r="E67" s="31" t="s">
        <v>89</v>
      </c>
      <c r="F67" s="31" t="s">
        <v>89</v>
      </c>
      <c r="G67" s="31" t="e">
        <f aca="false">F67*$M$9</f>
        <v>#VALUE!</v>
      </c>
      <c r="H67" s="31" t="e">
        <f aca="false">G67*$N$9</f>
        <v>#VALUE!</v>
      </c>
      <c r="I67" s="31" t="e">
        <f aca="false">H67*$O$9</f>
        <v>#VALUE!</v>
      </c>
      <c r="J67" s="31" t="e">
        <f aca="false">I67*$P$9</f>
        <v>#VALUE!</v>
      </c>
      <c r="K67" s="31" t="e">
        <f aca="false">E67+F67+G67+H67+I67+J67</f>
        <v>#VALUE!</v>
      </c>
    </row>
    <row r="68" customFormat="false" ht="21" hidden="false" customHeight="true" outlineLevel="0" collapsed="false">
      <c r="A68" s="86"/>
      <c r="B68" s="84"/>
      <c r="C68" s="22"/>
      <c r="D68" s="67" t="s">
        <v>32</v>
      </c>
      <c r="E68" s="31" t="s">
        <v>89</v>
      </c>
      <c r="F68" s="31" t="s">
        <v>89</v>
      </c>
      <c r="G68" s="31" t="e">
        <f aca="false">F68*$M$9</f>
        <v>#VALUE!</v>
      </c>
      <c r="H68" s="31" t="e">
        <f aca="false">G68*$N$9</f>
        <v>#VALUE!</v>
      </c>
      <c r="I68" s="31" t="e">
        <f aca="false">H68*$O$9</f>
        <v>#VALUE!</v>
      </c>
      <c r="J68" s="31" t="e">
        <f aca="false">I68*$P$9</f>
        <v>#VALUE!</v>
      </c>
      <c r="K68" s="31" t="e">
        <f aca="false">E68+F68+G68+H68+I68+J68</f>
        <v>#VALUE!</v>
      </c>
    </row>
    <row r="69" customFormat="false" ht="15" hidden="false" customHeight="true" outlineLevel="0" collapsed="false">
      <c r="A69" s="24" t="s">
        <v>289</v>
      </c>
      <c r="B69" s="84" t="s">
        <v>54</v>
      </c>
      <c r="C69" s="22" t="s">
        <v>35</v>
      </c>
      <c r="D69" s="67" t="s">
        <v>28</v>
      </c>
      <c r="E69" s="85" t="e">
        <f aca="false">E70+E71+E72+E73</f>
        <v>#VALUE!</v>
      </c>
      <c r="F69" s="85" t="e">
        <f aca="false">F70+F71+F72+F73</f>
        <v>#VALUE!</v>
      </c>
      <c r="G69" s="85" t="n">
        <f aca="false">G70+G71+G72+G73</f>
        <v>17441.08</v>
      </c>
      <c r="H69" s="85" t="n">
        <f aca="false">H70+H71+H72+H73</f>
        <v>17441.08</v>
      </c>
      <c r="I69" s="85" t="n">
        <f aca="false">I70+I71+I72+I73</f>
        <v>17441.08</v>
      </c>
      <c r="J69" s="85" t="n">
        <f aca="false">J70+J71+J72+J73</f>
        <v>17441.08</v>
      </c>
      <c r="K69" s="85" t="e">
        <f aca="false">K70+K71+K72+K73</f>
        <v>#VALUE!</v>
      </c>
    </row>
    <row r="70" customFormat="false" ht="15" hidden="false" customHeight="true" outlineLevel="0" collapsed="false">
      <c r="A70" s="86"/>
      <c r="B70" s="84"/>
      <c r="C70" s="22"/>
      <c r="D70" s="67" t="s">
        <v>29</v>
      </c>
      <c r="E70" s="31" t="s">
        <v>89</v>
      </c>
      <c r="F70" s="31" t="s">
        <v>89</v>
      </c>
      <c r="G70" s="31" t="n">
        <v>0</v>
      </c>
      <c r="H70" s="31" t="n">
        <v>0</v>
      </c>
      <c r="I70" s="31" t="n">
        <v>0</v>
      </c>
      <c r="J70" s="31" t="n">
        <v>0</v>
      </c>
      <c r="K70" s="31" t="e">
        <f aca="false">E70+F70+G70+H70+I70+J70</f>
        <v>#VALUE!</v>
      </c>
    </row>
    <row r="71" customFormat="false" ht="15" hidden="false" customHeight="true" outlineLevel="0" collapsed="false">
      <c r="A71" s="86"/>
      <c r="B71" s="84"/>
      <c r="C71" s="22"/>
      <c r="D71" s="67" t="s">
        <v>30</v>
      </c>
      <c r="E71" s="88" t="n">
        <v>17432.48</v>
      </c>
      <c r="F71" s="88" t="n">
        <v>17432.48</v>
      </c>
      <c r="G71" s="88" t="n">
        <v>17432.48</v>
      </c>
      <c r="H71" s="88" t="n">
        <v>17432.48</v>
      </c>
      <c r="I71" s="88" t="n">
        <v>17432.48</v>
      </c>
      <c r="J71" s="88" t="n">
        <v>17432.48</v>
      </c>
      <c r="K71" s="31" t="n">
        <f aca="false">E71+F71+G71+H71+I71+J71</f>
        <v>104594.88</v>
      </c>
    </row>
    <row r="72" customFormat="false" ht="15" hidden="false" customHeight="true" outlineLevel="0" collapsed="false">
      <c r="A72" s="86"/>
      <c r="B72" s="84"/>
      <c r="C72" s="22"/>
      <c r="D72" s="67" t="s">
        <v>281</v>
      </c>
      <c r="E72" s="88" t="n">
        <f aca="false">17441.08-E71</f>
        <v>8.60000000000218</v>
      </c>
      <c r="F72" s="88" t="n">
        <f aca="false">17441.08-F71</f>
        <v>8.60000000000218</v>
      </c>
      <c r="G72" s="88" t="n">
        <f aca="false">17441.08-G71</f>
        <v>8.60000000000218</v>
      </c>
      <c r="H72" s="88" t="n">
        <f aca="false">17441.08-H71</f>
        <v>8.60000000000218</v>
      </c>
      <c r="I72" s="88" t="n">
        <f aca="false">17441.08-I71</f>
        <v>8.60000000000218</v>
      </c>
      <c r="J72" s="88" t="n">
        <f aca="false">17441.08-J71</f>
        <v>8.60000000000218</v>
      </c>
      <c r="K72" s="31" t="n">
        <f aca="false">E72+F72+G72+H72+I72+J72</f>
        <v>51.6000000000131</v>
      </c>
    </row>
    <row r="73" customFormat="false" ht="15" hidden="false" customHeight="true" outlineLevel="0" collapsed="false">
      <c r="A73" s="86"/>
      <c r="B73" s="84"/>
      <c r="C73" s="22"/>
      <c r="D73" s="67" t="s">
        <v>32</v>
      </c>
      <c r="E73" s="31" t="s">
        <v>89</v>
      </c>
      <c r="F73" s="31" t="s">
        <v>89</v>
      </c>
      <c r="G73" s="31" t="n">
        <v>0</v>
      </c>
      <c r="H73" s="31" t="n">
        <v>0</v>
      </c>
      <c r="I73" s="31" t="n">
        <v>0</v>
      </c>
      <c r="J73" s="31" t="n">
        <v>0</v>
      </c>
      <c r="K73" s="31" t="e">
        <f aca="false">E73+F73+G73+H73+I73+J73</f>
        <v>#VALUE!</v>
      </c>
    </row>
    <row r="74" customFormat="false" ht="11.25" hidden="false" customHeight="true" outlineLevel="0" collapsed="false">
      <c r="A74" s="24" t="s">
        <v>290</v>
      </c>
      <c r="B74" s="84" t="s">
        <v>291</v>
      </c>
      <c r="C74" s="22" t="s">
        <v>35</v>
      </c>
      <c r="D74" s="67" t="s">
        <v>28</v>
      </c>
      <c r="E74" s="85" t="e">
        <f aca="false">E75+E76+E77+E78</f>
        <v>#VALUE!</v>
      </c>
      <c r="F74" s="85" t="e">
        <f aca="false">F75+F76+F77+F78</f>
        <v>#VALUE!</v>
      </c>
      <c r="G74" s="85" t="e">
        <f aca="false">G75+G76+G77+G78</f>
        <v>#VALUE!</v>
      </c>
      <c r="H74" s="85" t="e">
        <f aca="false">H75+H76+H77+H78</f>
        <v>#VALUE!</v>
      </c>
      <c r="I74" s="85" t="e">
        <f aca="false">I75+I76+I77+I78</f>
        <v>#VALUE!</v>
      </c>
      <c r="J74" s="85" t="e">
        <f aca="false">J75+J76+J77+J78</f>
        <v>#VALUE!</v>
      </c>
      <c r="K74" s="85" t="e">
        <f aca="false">K75+K76+K77+K78</f>
        <v>#VALUE!</v>
      </c>
    </row>
    <row r="75" customFormat="false" ht="11.25" hidden="false" customHeight="true" outlineLevel="0" collapsed="false">
      <c r="A75" s="86"/>
      <c r="B75" s="84"/>
      <c r="C75" s="22"/>
      <c r="D75" s="67" t="s">
        <v>29</v>
      </c>
      <c r="E75" s="31" t="s">
        <v>89</v>
      </c>
      <c r="F75" s="31" t="s">
        <v>89</v>
      </c>
      <c r="G75" s="31" t="e">
        <f aca="false">F75*$M$9</f>
        <v>#VALUE!</v>
      </c>
      <c r="H75" s="31" t="e">
        <f aca="false">G75*$N$9</f>
        <v>#VALUE!</v>
      </c>
      <c r="I75" s="31" t="e">
        <f aca="false">H75*$O$9</f>
        <v>#VALUE!</v>
      </c>
      <c r="J75" s="31" t="e">
        <f aca="false">I75*$P$9</f>
        <v>#VALUE!</v>
      </c>
      <c r="K75" s="31" t="e">
        <f aca="false">E75+F75+G75+H75+I75+J75</f>
        <v>#VALUE!</v>
      </c>
    </row>
    <row r="76" customFormat="false" ht="11.25" hidden="false" customHeight="true" outlineLevel="0" collapsed="false">
      <c r="A76" s="86"/>
      <c r="B76" s="84"/>
      <c r="C76" s="22"/>
      <c r="D76" s="67" t="s">
        <v>30</v>
      </c>
      <c r="E76" s="31" t="n">
        <v>0</v>
      </c>
      <c r="F76" s="31" t="n">
        <v>0</v>
      </c>
      <c r="G76" s="31" t="n">
        <f aca="false">F76*$M$9</f>
        <v>0</v>
      </c>
      <c r="H76" s="31" t="n">
        <f aca="false">G76*$N$9</f>
        <v>0</v>
      </c>
      <c r="I76" s="31" t="n">
        <f aca="false">H76*$O$9</f>
        <v>0</v>
      </c>
      <c r="J76" s="31" t="n">
        <f aca="false">I76*$P$9</f>
        <v>0</v>
      </c>
      <c r="K76" s="31" t="n">
        <f aca="false">E76+F76+G76+H76+I76+J76</f>
        <v>0</v>
      </c>
    </row>
    <row r="77" customFormat="false" ht="11.25" hidden="false" customHeight="true" outlineLevel="0" collapsed="false">
      <c r="A77" s="86"/>
      <c r="B77" s="84"/>
      <c r="C77" s="22"/>
      <c r="D77" s="67" t="s">
        <v>281</v>
      </c>
      <c r="E77" s="31" t="s">
        <v>89</v>
      </c>
      <c r="F77" s="31" t="s">
        <v>89</v>
      </c>
      <c r="G77" s="31" t="e">
        <f aca="false">F77*$M$9</f>
        <v>#VALUE!</v>
      </c>
      <c r="H77" s="31" t="e">
        <f aca="false">G77*$N$9</f>
        <v>#VALUE!</v>
      </c>
      <c r="I77" s="31" t="e">
        <f aca="false">H77*$O$9</f>
        <v>#VALUE!</v>
      </c>
      <c r="J77" s="31" t="e">
        <f aca="false">I77*$P$9</f>
        <v>#VALUE!</v>
      </c>
      <c r="K77" s="31" t="e">
        <f aca="false">E77+F77+G77+H77+I77+J77</f>
        <v>#VALUE!</v>
      </c>
    </row>
    <row r="78" customFormat="false" ht="11.25" hidden="false" customHeight="true" outlineLevel="0" collapsed="false">
      <c r="A78" s="86"/>
      <c r="B78" s="84"/>
      <c r="C78" s="22"/>
      <c r="D78" s="67" t="s">
        <v>32</v>
      </c>
      <c r="E78" s="31" t="s">
        <v>89</v>
      </c>
      <c r="F78" s="31" t="s">
        <v>89</v>
      </c>
      <c r="G78" s="31" t="e">
        <f aca="false">F78*$M$9</f>
        <v>#VALUE!</v>
      </c>
      <c r="H78" s="31" t="e">
        <f aca="false">G78*$N$9</f>
        <v>#VALUE!</v>
      </c>
      <c r="I78" s="31" t="e">
        <f aca="false">H78*$O$9</f>
        <v>#VALUE!</v>
      </c>
      <c r="J78" s="31" t="e">
        <f aca="false">I78*$P$9</f>
        <v>#VALUE!</v>
      </c>
      <c r="K78" s="31" t="e">
        <f aca="false">E78+F78+G78+H78+I78+J78</f>
        <v>#VALUE!</v>
      </c>
    </row>
    <row r="79" customFormat="false" ht="21.75" hidden="false" customHeight="true" outlineLevel="0" collapsed="false">
      <c r="A79" s="24" t="s">
        <v>292</v>
      </c>
      <c r="B79" s="84" t="s">
        <v>293</v>
      </c>
      <c r="C79" s="22" t="s">
        <v>35</v>
      </c>
      <c r="D79" s="67" t="s">
        <v>28</v>
      </c>
      <c r="E79" s="85" t="e">
        <f aca="false">E80+E81+E82+E83</f>
        <v>#VALUE!</v>
      </c>
      <c r="F79" s="85" t="e">
        <f aca="false">F80+F81+F82+F83</f>
        <v>#VALUE!</v>
      </c>
      <c r="G79" s="85" t="n">
        <f aca="false">G80+G81+G82+G83</f>
        <v>0</v>
      </c>
      <c r="H79" s="85" t="n">
        <f aca="false">H80+H81+H82+H83</f>
        <v>0</v>
      </c>
      <c r="I79" s="85" t="n">
        <f aca="false">I80+I81+I82+I83</f>
        <v>0</v>
      </c>
      <c r="J79" s="85" t="n">
        <f aca="false">J80+J81+J82+J83</f>
        <v>0</v>
      </c>
      <c r="K79" s="85" t="e">
        <f aca="false">K80+K81+K82+K83</f>
        <v>#VALUE!</v>
      </c>
    </row>
    <row r="80" customFormat="false" ht="21.75" hidden="false" customHeight="true" outlineLevel="0" collapsed="false">
      <c r="A80" s="86"/>
      <c r="B80" s="84"/>
      <c r="C80" s="22"/>
      <c r="D80" s="67" t="s">
        <v>29</v>
      </c>
      <c r="E80" s="31" t="s">
        <v>89</v>
      </c>
      <c r="F80" s="31" t="s">
        <v>89</v>
      </c>
      <c r="G80" s="31" t="n">
        <v>0</v>
      </c>
      <c r="H80" s="31" t="n">
        <v>0</v>
      </c>
      <c r="I80" s="31" t="n">
        <v>0</v>
      </c>
      <c r="J80" s="31" t="n">
        <v>0</v>
      </c>
      <c r="K80" s="31" t="e">
        <f aca="false">E80+F80+G80+H80+I80+J80</f>
        <v>#VALUE!</v>
      </c>
    </row>
    <row r="81" customFormat="false" ht="21.75" hidden="false" customHeight="true" outlineLevel="0" collapsed="false">
      <c r="A81" s="86"/>
      <c r="B81" s="84"/>
      <c r="C81" s="22"/>
      <c r="D81" s="67" t="s">
        <v>30</v>
      </c>
      <c r="E81" s="31" t="n">
        <v>0</v>
      </c>
      <c r="F81" s="31" t="n">
        <v>0</v>
      </c>
      <c r="G81" s="31" t="n">
        <v>0</v>
      </c>
      <c r="H81" s="31" t="n">
        <v>0</v>
      </c>
      <c r="I81" s="31" t="n">
        <v>0</v>
      </c>
      <c r="J81" s="31" t="n">
        <v>0</v>
      </c>
      <c r="K81" s="31" t="n">
        <f aca="false">E81+F81+G81+H81+I81+J81</f>
        <v>0</v>
      </c>
    </row>
    <row r="82" customFormat="false" ht="21.75" hidden="false" customHeight="true" outlineLevel="0" collapsed="false">
      <c r="A82" s="86"/>
      <c r="B82" s="84"/>
      <c r="C82" s="22"/>
      <c r="D82" s="67" t="s">
        <v>281</v>
      </c>
      <c r="E82" s="31" t="n">
        <v>0</v>
      </c>
      <c r="F82" s="31" t="n">
        <v>0</v>
      </c>
      <c r="G82" s="31" t="n">
        <v>0</v>
      </c>
      <c r="H82" s="31" t="n">
        <v>0</v>
      </c>
      <c r="I82" s="31" t="n">
        <v>0</v>
      </c>
      <c r="J82" s="31" t="n">
        <v>0</v>
      </c>
      <c r="K82" s="31" t="n">
        <f aca="false">E82+F82+G82+H82+I82+J82</f>
        <v>0</v>
      </c>
    </row>
    <row r="83" customFormat="false" ht="21.75" hidden="false" customHeight="true" outlineLevel="0" collapsed="false">
      <c r="A83" s="86"/>
      <c r="B83" s="84"/>
      <c r="C83" s="22"/>
      <c r="D83" s="67" t="s">
        <v>32</v>
      </c>
      <c r="E83" s="31" t="s">
        <v>89</v>
      </c>
      <c r="F83" s="31" t="s">
        <v>89</v>
      </c>
      <c r="G83" s="31" t="n">
        <v>0</v>
      </c>
      <c r="H83" s="31" t="n">
        <v>0</v>
      </c>
      <c r="I83" s="31" t="n">
        <v>0</v>
      </c>
      <c r="J83" s="31" t="n">
        <v>0</v>
      </c>
      <c r="K83" s="31" t="e">
        <f aca="false">E83+F83+G83+H83+I83+J83</f>
        <v>#VALUE!</v>
      </c>
    </row>
    <row r="84" customFormat="false" ht="11.25" hidden="false" customHeight="true" outlineLevel="0" collapsed="false">
      <c r="A84" s="24" t="s">
        <v>294</v>
      </c>
      <c r="B84" s="84" t="s">
        <v>56</v>
      </c>
      <c r="C84" s="22" t="s">
        <v>35</v>
      </c>
      <c r="D84" s="67" t="s">
        <v>28</v>
      </c>
      <c r="E84" s="85" t="e">
        <f aca="false">E85+E86+E87+E88</f>
        <v>#VALUE!</v>
      </c>
      <c r="F84" s="85" t="e">
        <f aca="false">F85+F86+F87+F88</f>
        <v>#VALUE!</v>
      </c>
      <c r="G84" s="85" t="n">
        <f aca="false">G85+G86+G87+G88</f>
        <v>183911.0847</v>
      </c>
      <c r="H84" s="85" t="n">
        <f aca="false">H85+H86+H87+H88</f>
        <v>183911.0847</v>
      </c>
      <c r="I84" s="85" t="n">
        <f aca="false">I85+I86+I87+I88</f>
        <v>183911.0847</v>
      </c>
      <c r="J84" s="85" t="n">
        <f aca="false">J85+J86+J87+J88</f>
        <v>183911.0847</v>
      </c>
      <c r="K84" s="85" t="e">
        <f aca="false">K85+K86+K87+K88</f>
        <v>#VALUE!</v>
      </c>
    </row>
    <row r="85" customFormat="false" ht="11.25" hidden="false" customHeight="true" outlineLevel="0" collapsed="false">
      <c r="A85" s="86"/>
      <c r="B85" s="84"/>
      <c r="C85" s="22"/>
      <c r="D85" s="67" t="s">
        <v>29</v>
      </c>
      <c r="E85" s="31" t="s">
        <v>89</v>
      </c>
      <c r="F85" s="31" t="s">
        <v>89</v>
      </c>
      <c r="G85" s="31" t="n">
        <v>0</v>
      </c>
      <c r="H85" s="31" t="n">
        <v>0</v>
      </c>
      <c r="I85" s="31" t="n">
        <v>0</v>
      </c>
      <c r="J85" s="31" t="n">
        <v>0</v>
      </c>
      <c r="K85" s="31" t="e">
        <f aca="false">E85+F85+G85+H85+I85+J85</f>
        <v>#VALUE!</v>
      </c>
    </row>
    <row r="86" customFormat="false" ht="11.25" hidden="false" customHeight="true" outlineLevel="0" collapsed="false">
      <c r="A86" s="86"/>
      <c r="B86" s="84"/>
      <c r="C86" s="22"/>
      <c r="D86" s="67" t="s">
        <v>30</v>
      </c>
      <c r="E86" s="31" t="s">
        <v>89</v>
      </c>
      <c r="F86" s="31" t="s">
        <v>89</v>
      </c>
      <c r="G86" s="31" t="n">
        <v>0</v>
      </c>
      <c r="H86" s="31" t="n">
        <v>0</v>
      </c>
      <c r="I86" s="31" t="n">
        <v>0</v>
      </c>
      <c r="J86" s="31" t="n">
        <v>0</v>
      </c>
      <c r="K86" s="31" t="e">
        <f aca="false">E86+F86+G86+H86+I86+J86</f>
        <v>#VALUE!</v>
      </c>
    </row>
    <row r="87" customFormat="false" ht="11.25" hidden="false" customHeight="true" outlineLevel="0" collapsed="false">
      <c r="A87" s="86"/>
      <c r="B87" s="84"/>
      <c r="C87" s="22"/>
      <c r="D87" s="67" t="s">
        <v>281</v>
      </c>
      <c r="E87" s="88" t="n">
        <v>178035.9</v>
      </c>
      <c r="F87" s="88" t="n">
        <v>178035.9</v>
      </c>
      <c r="G87" s="31" t="n">
        <v>183911.0847</v>
      </c>
      <c r="H87" s="31" t="n">
        <v>183911.0847</v>
      </c>
      <c r="I87" s="31" t="n">
        <v>183911.0847</v>
      </c>
      <c r="J87" s="31" t="n">
        <v>183911.0847</v>
      </c>
      <c r="K87" s="31" t="n">
        <f aca="false">E87+F87+G87+H87+I87+J87</f>
        <v>1091716.1388</v>
      </c>
    </row>
    <row r="88" customFormat="false" ht="11.25" hidden="false" customHeight="true" outlineLevel="0" collapsed="false">
      <c r="A88" s="86"/>
      <c r="B88" s="84"/>
      <c r="C88" s="22"/>
      <c r="D88" s="67" t="s">
        <v>32</v>
      </c>
      <c r="E88" s="31" t="s">
        <v>89</v>
      </c>
      <c r="F88" s="31" t="s">
        <v>89</v>
      </c>
      <c r="G88" s="31" t="n">
        <v>0</v>
      </c>
      <c r="H88" s="31" t="n">
        <v>0</v>
      </c>
      <c r="I88" s="31" t="n">
        <v>0</v>
      </c>
      <c r="J88" s="31" t="n">
        <v>0</v>
      </c>
      <c r="K88" s="31" t="e">
        <f aca="false">E88+F88+G88+H88+I88+J88</f>
        <v>#VALUE!</v>
      </c>
    </row>
    <row r="89" customFormat="false" ht="11.25" hidden="false" customHeight="true" outlineLevel="0" collapsed="false">
      <c r="A89" s="24" t="s">
        <v>295</v>
      </c>
      <c r="B89" s="84" t="s">
        <v>58</v>
      </c>
      <c r="C89" s="22" t="s">
        <v>35</v>
      </c>
      <c r="D89" s="67" t="s">
        <v>28</v>
      </c>
      <c r="E89" s="85" t="e">
        <f aca="false">E90+E91+E92+E93</f>
        <v>#VALUE!</v>
      </c>
      <c r="F89" s="85" t="e">
        <f aca="false">F90+F91+F92+F93</f>
        <v>#VALUE!</v>
      </c>
      <c r="G89" s="85" t="n">
        <f aca="false">G90+G91+G92+G93</f>
        <v>319.6</v>
      </c>
      <c r="H89" s="85" t="n">
        <f aca="false">H90+H91+H92+H93</f>
        <v>319.6</v>
      </c>
      <c r="I89" s="85" t="n">
        <f aca="false">I90+I91+I92+I93</f>
        <v>319.6</v>
      </c>
      <c r="J89" s="85" t="n">
        <f aca="false">J90+J91+J92+J93</f>
        <v>319.6</v>
      </c>
      <c r="K89" s="85" t="e">
        <f aca="false">K90+K91+K92+K93</f>
        <v>#VALUE!</v>
      </c>
    </row>
    <row r="90" customFormat="false" ht="11.25" hidden="false" customHeight="true" outlineLevel="0" collapsed="false">
      <c r="A90" s="86"/>
      <c r="B90" s="84"/>
      <c r="C90" s="22"/>
      <c r="D90" s="67" t="s">
        <v>29</v>
      </c>
      <c r="E90" s="31" t="s">
        <v>89</v>
      </c>
      <c r="F90" s="31" t="s">
        <v>89</v>
      </c>
      <c r="G90" s="31" t="n">
        <v>0</v>
      </c>
      <c r="H90" s="31" t="n">
        <v>0</v>
      </c>
      <c r="I90" s="31" t="n">
        <v>0</v>
      </c>
      <c r="J90" s="31" t="n">
        <v>0</v>
      </c>
      <c r="K90" s="31" t="e">
        <f aca="false">E90+F90+G90+H90+I90+J90</f>
        <v>#VALUE!</v>
      </c>
    </row>
    <row r="91" customFormat="false" ht="11.25" hidden="false" customHeight="true" outlineLevel="0" collapsed="false">
      <c r="A91" s="86"/>
      <c r="B91" s="84"/>
      <c r="C91" s="22"/>
      <c r="D91" s="67" t="s">
        <v>30</v>
      </c>
      <c r="E91" s="31" t="n">
        <v>319.6</v>
      </c>
      <c r="F91" s="31" t="n">
        <v>319.6</v>
      </c>
      <c r="G91" s="31" t="n">
        <v>319.6</v>
      </c>
      <c r="H91" s="31" t="n">
        <v>319.6</v>
      </c>
      <c r="I91" s="31" t="n">
        <v>319.6</v>
      </c>
      <c r="J91" s="31" t="n">
        <v>319.6</v>
      </c>
      <c r="K91" s="31" t="n">
        <f aca="false">E91+F91+G91+H91+I91+J91</f>
        <v>1917.6</v>
      </c>
    </row>
    <row r="92" customFormat="false" ht="11.25" hidden="false" customHeight="true" outlineLevel="0" collapsed="false">
      <c r="A92" s="86"/>
      <c r="B92" s="84"/>
      <c r="C92" s="22"/>
      <c r="D92" s="67" t="s">
        <v>281</v>
      </c>
      <c r="E92" s="31" t="n">
        <v>40</v>
      </c>
      <c r="F92" s="31" t="s">
        <v>89</v>
      </c>
      <c r="G92" s="31" t="n">
        <v>0</v>
      </c>
      <c r="H92" s="31" t="n">
        <v>0</v>
      </c>
      <c r="I92" s="31" t="n">
        <v>0</v>
      </c>
      <c r="J92" s="31" t="n">
        <v>0</v>
      </c>
      <c r="K92" s="31" t="e">
        <f aca="false">E92+F92+G92+H92+I92+J92</f>
        <v>#VALUE!</v>
      </c>
    </row>
    <row r="93" customFormat="false" ht="11.25" hidden="false" customHeight="true" outlineLevel="0" collapsed="false">
      <c r="A93" s="86"/>
      <c r="B93" s="84"/>
      <c r="C93" s="22"/>
      <c r="D93" s="67" t="s">
        <v>32</v>
      </c>
      <c r="E93" s="31" t="s">
        <v>89</v>
      </c>
      <c r="F93" s="31" t="s">
        <v>89</v>
      </c>
      <c r="G93" s="31" t="n">
        <v>0</v>
      </c>
      <c r="H93" s="31" t="n">
        <v>0</v>
      </c>
      <c r="I93" s="31" t="n">
        <v>0</v>
      </c>
      <c r="J93" s="31" t="n">
        <v>0</v>
      </c>
      <c r="K93" s="31" t="e">
        <f aca="false">E93+F93+G93+H93+I93+J93</f>
        <v>#VALUE!</v>
      </c>
    </row>
    <row r="94" customFormat="false" ht="11.25" hidden="false" customHeight="true" outlineLevel="0" collapsed="false">
      <c r="A94" s="24" t="s">
        <v>296</v>
      </c>
      <c r="B94" s="84" t="s">
        <v>60</v>
      </c>
      <c r="C94" s="22" t="s">
        <v>35</v>
      </c>
      <c r="D94" s="67" t="s">
        <v>28</v>
      </c>
      <c r="E94" s="85" t="e">
        <f aca="false">E95+E96+E97+E98</f>
        <v>#VALUE!</v>
      </c>
      <c r="F94" s="85" t="e">
        <f aca="false">F95+F96+F97+F98</f>
        <v>#VALUE!</v>
      </c>
      <c r="G94" s="85" t="e">
        <f aca="false">G95+G96+G97+G98</f>
        <v>#VALUE!</v>
      </c>
      <c r="H94" s="85" t="e">
        <f aca="false">H95+H96+H97+H98</f>
        <v>#VALUE!</v>
      </c>
      <c r="I94" s="85" t="e">
        <f aca="false">I95+I96+I97+I98</f>
        <v>#VALUE!</v>
      </c>
      <c r="J94" s="85" t="e">
        <f aca="false">J95+J96+J97+J98</f>
        <v>#VALUE!</v>
      </c>
      <c r="K94" s="85" t="e">
        <f aca="false">K95+K96+K97+K98</f>
        <v>#VALUE!</v>
      </c>
    </row>
    <row r="95" customFormat="false" ht="11.25" hidden="false" customHeight="true" outlineLevel="0" collapsed="false">
      <c r="A95" s="86"/>
      <c r="B95" s="84"/>
      <c r="C95" s="22"/>
      <c r="D95" s="67" t="s">
        <v>29</v>
      </c>
      <c r="E95" s="31" t="s">
        <v>89</v>
      </c>
      <c r="F95" s="31" t="s">
        <v>89</v>
      </c>
      <c r="G95" s="31" t="e">
        <f aca="false">F95*$M$9</f>
        <v>#VALUE!</v>
      </c>
      <c r="H95" s="31" t="e">
        <f aca="false">G95*$N$9</f>
        <v>#VALUE!</v>
      </c>
      <c r="I95" s="31" t="e">
        <f aca="false">H95*$O$9</f>
        <v>#VALUE!</v>
      </c>
      <c r="J95" s="31" t="e">
        <f aca="false">I95*$P$9</f>
        <v>#VALUE!</v>
      </c>
      <c r="K95" s="31" t="e">
        <f aca="false">E95+F95+G95+H95+I95+J95</f>
        <v>#VALUE!</v>
      </c>
    </row>
    <row r="96" customFormat="false" ht="11.25" hidden="false" customHeight="true" outlineLevel="0" collapsed="false">
      <c r="A96" s="86"/>
      <c r="B96" s="84"/>
      <c r="C96" s="22"/>
      <c r="D96" s="67" t="s">
        <v>30</v>
      </c>
      <c r="E96" s="31" t="s">
        <v>89</v>
      </c>
      <c r="F96" s="31" t="s">
        <v>89</v>
      </c>
      <c r="G96" s="31" t="e">
        <f aca="false">F96*$M$9</f>
        <v>#VALUE!</v>
      </c>
      <c r="H96" s="31" t="e">
        <f aca="false">G96*$N$9</f>
        <v>#VALUE!</v>
      </c>
      <c r="I96" s="31" t="e">
        <f aca="false">H96*$O$9</f>
        <v>#VALUE!</v>
      </c>
      <c r="J96" s="31" t="e">
        <f aca="false">I96*$P$9</f>
        <v>#VALUE!</v>
      </c>
      <c r="K96" s="31" t="e">
        <f aca="false">E96+F96+G96+H96+I96+J96</f>
        <v>#VALUE!</v>
      </c>
    </row>
    <row r="97" customFormat="false" ht="11.25" hidden="false" customHeight="true" outlineLevel="0" collapsed="false">
      <c r="A97" s="86"/>
      <c r="B97" s="84"/>
      <c r="C97" s="22"/>
      <c r="D97" s="67" t="s">
        <v>281</v>
      </c>
      <c r="E97" s="31" t="s">
        <v>89</v>
      </c>
      <c r="F97" s="31" t="s">
        <v>89</v>
      </c>
      <c r="G97" s="31" t="e">
        <f aca="false">F97*$M$9</f>
        <v>#VALUE!</v>
      </c>
      <c r="H97" s="31" t="e">
        <f aca="false">G97*$N$9</f>
        <v>#VALUE!</v>
      </c>
      <c r="I97" s="31" t="e">
        <f aca="false">H97*$O$9</f>
        <v>#VALUE!</v>
      </c>
      <c r="J97" s="31" t="e">
        <f aca="false">I97*$P$9</f>
        <v>#VALUE!</v>
      </c>
      <c r="K97" s="31" t="e">
        <f aca="false">E97+F97+G97+H97+I97+J97</f>
        <v>#VALUE!</v>
      </c>
    </row>
    <row r="98" customFormat="false" ht="11.25" hidden="false" customHeight="true" outlineLevel="0" collapsed="false">
      <c r="A98" s="86"/>
      <c r="B98" s="84"/>
      <c r="C98" s="22"/>
      <c r="D98" s="67" t="s">
        <v>32</v>
      </c>
      <c r="E98" s="31" t="s">
        <v>89</v>
      </c>
      <c r="F98" s="31" t="s">
        <v>89</v>
      </c>
      <c r="G98" s="31" t="e">
        <f aca="false">F98*$M$9</f>
        <v>#VALUE!</v>
      </c>
      <c r="H98" s="31" t="e">
        <f aca="false">G98*$N$9</f>
        <v>#VALUE!</v>
      </c>
      <c r="I98" s="31" t="e">
        <f aca="false">H98*$O$9</f>
        <v>#VALUE!</v>
      </c>
      <c r="J98" s="31" t="e">
        <f aca="false">I98*$P$9</f>
        <v>#VALUE!</v>
      </c>
      <c r="K98" s="31" t="e">
        <f aca="false">E98+F98+G98+H98+I98+J98</f>
        <v>#VALUE!</v>
      </c>
    </row>
    <row r="99" customFormat="false" ht="12" hidden="false" customHeight="true" outlineLevel="0" collapsed="false">
      <c r="A99" s="24" t="s">
        <v>297</v>
      </c>
      <c r="B99" s="84" t="s">
        <v>298</v>
      </c>
      <c r="C99" s="22" t="s">
        <v>35</v>
      </c>
      <c r="D99" s="67" t="s">
        <v>28</v>
      </c>
      <c r="E99" s="85" t="e">
        <f aca="false">E100+E101+E102+E103</f>
        <v>#VALUE!</v>
      </c>
      <c r="F99" s="85" t="e">
        <f aca="false">F100+F101+F102+F103</f>
        <v>#VALUE!</v>
      </c>
      <c r="G99" s="85" t="e">
        <f aca="false">G100+G101+G102+G103</f>
        <v>#VALUE!</v>
      </c>
      <c r="H99" s="85" t="e">
        <f aca="false">H100+H101+H102+H103</f>
        <v>#VALUE!</v>
      </c>
      <c r="I99" s="85" t="e">
        <f aca="false">I100+I101+I102+I103</f>
        <v>#VALUE!</v>
      </c>
      <c r="J99" s="85" t="e">
        <f aca="false">J100+J101+J102+J103</f>
        <v>#VALUE!</v>
      </c>
      <c r="K99" s="85" t="e">
        <f aca="false">K100+K101+K102+K103</f>
        <v>#VALUE!</v>
      </c>
    </row>
    <row r="100" customFormat="false" ht="12" hidden="false" customHeight="true" outlineLevel="0" collapsed="false">
      <c r="A100" s="86"/>
      <c r="B100" s="84"/>
      <c r="C100" s="22"/>
      <c r="D100" s="67" t="s">
        <v>29</v>
      </c>
      <c r="E100" s="31" t="s">
        <v>89</v>
      </c>
      <c r="F100" s="31" t="s">
        <v>89</v>
      </c>
      <c r="G100" s="31" t="e">
        <f aca="false">F100*$M$9</f>
        <v>#VALUE!</v>
      </c>
      <c r="H100" s="31" t="e">
        <f aca="false">G100*$N$9</f>
        <v>#VALUE!</v>
      </c>
      <c r="I100" s="31" t="e">
        <f aca="false">H100*$O$9</f>
        <v>#VALUE!</v>
      </c>
      <c r="J100" s="31" t="e">
        <f aca="false">I100*$P$9</f>
        <v>#VALUE!</v>
      </c>
      <c r="K100" s="31" t="e">
        <f aca="false">E100+F100+G100+H100+I100+J100</f>
        <v>#VALUE!</v>
      </c>
    </row>
    <row r="101" customFormat="false" ht="12" hidden="false" customHeight="true" outlineLevel="0" collapsed="false">
      <c r="A101" s="86"/>
      <c r="B101" s="84"/>
      <c r="C101" s="22"/>
      <c r="D101" s="67" t="s">
        <v>30</v>
      </c>
      <c r="E101" s="31" t="n">
        <v>165</v>
      </c>
      <c r="F101" s="31" t="n">
        <v>165</v>
      </c>
      <c r="G101" s="31" t="n">
        <v>165</v>
      </c>
      <c r="H101" s="31" t="n">
        <v>165</v>
      </c>
      <c r="I101" s="31" t="n">
        <v>165</v>
      </c>
      <c r="J101" s="31" t="n">
        <v>165</v>
      </c>
      <c r="K101" s="31" t="n">
        <f aca="false">E101+F101+G101+H101+I101+J101</f>
        <v>990</v>
      </c>
    </row>
    <row r="102" customFormat="false" ht="12" hidden="false" customHeight="true" outlineLevel="0" collapsed="false">
      <c r="A102" s="86"/>
      <c r="B102" s="84"/>
      <c r="C102" s="22"/>
      <c r="D102" s="67" t="s">
        <v>281</v>
      </c>
      <c r="E102" s="31" t="n">
        <v>10</v>
      </c>
      <c r="F102" s="31" t="s">
        <v>89</v>
      </c>
      <c r="G102" s="31" t="e">
        <f aca="false">F102*$M$9</f>
        <v>#VALUE!</v>
      </c>
      <c r="H102" s="31" t="e">
        <f aca="false">G102*$N$9</f>
        <v>#VALUE!</v>
      </c>
      <c r="I102" s="31" t="e">
        <f aca="false">H102*$O$9</f>
        <v>#VALUE!</v>
      </c>
      <c r="J102" s="31" t="e">
        <f aca="false">I102*$P$9</f>
        <v>#VALUE!</v>
      </c>
      <c r="K102" s="31" t="e">
        <f aca="false">E102+F102+G102+H102+I102+J102</f>
        <v>#VALUE!</v>
      </c>
    </row>
    <row r="103" customFormat="false" ht="12" hidden="false" customHeight="true" outlineLevel="0" collapsed="false">
      <c r="A103" s="86"/>
      <c r="B103" s="84"/>
      <c r="C103" s="22"/>
      <c r="D103" s="67" t="s">
        <v>32</v>
      </c>
      <c r="E103" s="31" t="s">
        <v>89</v>
      </c>
      <c r="F103" s="31" t="s">
        <v>89</v>
      </c>
      <c r="G103" s="31" t="e">
        <f aca="false">F103*$M$9</f>
        <v>#VALUE!</v>
      </c>
      <c r="H103" s="31" t="e">
        <f aca="false">G103*$N$9</f>
        <v>#VALUE!</v>
      </c>
      <c r="I103" s="31" t="e">
        <f aca="false">H103*$O$9</f>
        <v>#VALUE!</v>
      </c>
      <c r="J103" s="31" t="e">
        <f aca="false">I103*$P$9</f>
        <v>#VALUE!</v>
      </c>
      <c r="K103" s="31" t="e">
        <f aca="false">E103+F103+G103+H103+I103+J103</f>
        <v>#VALUE!</v>
      </c>
    </row>
    <row r="104" s="83" customFormat="true" ht="11.25" hidden="false" customHeight="true" outlineLevel="0" collapsed="false">
      <c r="A104" s="78" t="s">
        <v>299</v>
      </c>
      <c r="B104" s="89" t="s">
        <v>300</v>
      </c>
      <c r="C104" s="79" t="s">
        <v>27</v>
      </c>
      <c r="D104" s="79" t="s">
        <v>28</v>
      </c>
      <c r="E104" s="90" t="e">
        <f aca="false">E105+E106+E107+E108</f>
        <v>#VALUE!</v>
      </c>
      <c r="F104" s="90" t="e">
        <f aca="false">F105+F106+F107+F108</f>
        <v>#VALUE!</v>
      </c>
      <c r="G104" s="90" t="e">
        <f aca="false">G105+G106+G107+G108</f>
        <v>#VALUE!</v>
      </c>
      <c r="H104" s="90" t="e">
        <f aca="false">H105+H106+H107+H108</f>
        <v>#VALUE!</v>
      </c>
      <c r="I104" s="90" t="e">
        <f aca="false">I105+I106+I107+I108</f>
        <v>#VALUE!</v>
      </c>
      <c r="J104" s="90" t="e">
        <f aca="false">J105+J106+J107+J108</f>
        <v>#VALUE!</v>
      </c>
      <c r="K104" s="91" t="e">
        <f aca="false">K105+K106+K107+K108</f>
        <v>#VALUE!</v>
      </c>
      <c r="L104" s="82"/>
    </row>
    <row r="105" customFormat="false" ht="11.25" hidden="false" customHeight="true" outlineLevel="0" collapsed="false">
      <c r="A105" s="65"/>
      <c r="B105" s="89"/>
      <c r="C105" s="92"/>
      <c r="D105" s="77" t="s">
        <v>29</v>
      </c>
      <c r="E105" s="68" t="e">
        <f aca="false">E110</f>
        <v>#VALUE!</v>
      </c>
      <c r="F105" s="68" t="e">
        <f aca="false">F110</f>
        <v>#VALUE!</v>
      </c>
      <c r="G105" s="68" t="n">
        <f aca="false">G110</f>
        <v>0</v>
      </c>
      <c r="H105" s="68" t="n">
        <f aca="false">H110</f>
        <v>0</v>
      </c>
      <c r="I105" s="68" t="n">
        <f aca="false">I110</f>
        <v>0</v>
      </c>
      <c r="J105" s="68" t="n">
        <f aca="false">J110</f>
        <v>0</v>
      </c>
      <c r="K105" s="68" t="e">
        <f aca="false">E105+F105+G105+H105+I105+J105</f>
        <v>#VALUE!</v>
      </c>
    </row>
    <row r="106" customFormat="false" ht="11.25" hidden="false" customHeight="true" outlineLevel="0" collapsed="false">
      <c r="A106" s="65"/>
      <c r="B106" s="89"/>
      <c r="C106" s="92"/>
      <c r="D106" s="77" t="s">
        <v>30</v>
      </c>
      <c r="E106" s="68" t="e">
        <f aca="false">E111</f>
        <v>#VALUE!</v>
      </c>
      <c r="F106" s="68" t="e">
        <f aca="false">F111</f>
        <v>#VALUE!</v>
      </c>
      <c r="G106" s="68" t="n">
        <f aca="false">G111</f>
        <v>0</v>
      </c>
      <c r="H106" s="68" t="n">
        <f aca="false">H111</f>
        <v>0</v>
      </c>
      <c r="I106" s="68" t="n">
        <f aca="false">I111</f>
        <v>0</v>
      </c>
      <c r="J106" s="68" t="n">
        <f aca="false">J111</f>
        <v>0</v>
      </c>
      <c r="K106" s="68" t="e">
        <f aca="false">E106+F106+G106+H106+I106+J106</f>
        <v>#VALUE!</v>
      </c>
    </row>
    <row r="107" customFormat="false" ht="11.25" hidden="false" customHeight="true" outlineLevel="0" collapsed="false">
      <c r="A107" s="65"/>
      <c r="B107" s="89"/>
      <c r="C107" s="92"/>
      <c r="D107" s="77" t="s">
        <v>281</v>
      </c>
      <c r="E107" s="68" t="e">
        <f aca="false">E112</f>
        <v>#VALUE!</v>
      </c>
      <c r="F107" s="68" t="e">
        <f aca="false">F112</f>
        <v>#VALUE!</v>
      </c>
      <c r="G107" s="68" t="e">
        <f aca="false">G112</f>
        <v>#VALUE!</v>
      </c>
      <c r="H107" s="68" t="e">
        <f aca="false">H112</f>
        <v>#VALUE!</v>
      </c>
      <c r="I107" s="68" t="e">
        <f aca="false">I112</f>
        <v>#VALUE!</v>
      </c>
      <c r="J107" s="68" t="e">
        <f aca="false">J112</f>
        <v>#VALUE!</v>
      </c>
      <c r="K107" s="68" t="e">
        <f aca="false">E107+F107+G107+H107+I107+J107</f>
        <v>#VALUE!</v>
      </c>
    </row>
    <row r="108" customFormat="false" ht="11.25" hidden="false" customHeight="true" outlineLevel="0" collapsed="false">
      <c r="A108" s="65"/>
      <c r="B108" s="89"/>
      <c r="C108" s="92"/>
      <c r="D108" s="77" t="s">
        <v>32</v>
      </c>
      <c r="E108" s="68" t="e">
        <f aca="false">E113</f>
        <v>#VALUE!</v>
      </c>
      <c r="F108" s="68" t="e">
        <f aca="false">F113</f>
        <v>#VALUE!</v>
      </c>
      <c r="G108" s="68" t="n">
        <f aca="false">G113</f>
        <v>0</v>
      </c>
      <c r="H108" s="68" t="n">
        <f aca="false">H113</f>
        <v>0</v>
      </c>
      <c r="I108" s="68" t="n">
        <f aca="false">I113</f>
        <v>0</v>
      </c>
      <c r="J108" s="68" t="n">
        <f aca="false">J113</f>
        <v>0</v>
      </c>
      <c r="K108" s="68" t="e">
        <f aca="false">E108+F108+G108+H108+I108+J108</f>
        <v>#VALUE!</v>
      </c>
    </row>
    <row r="109" customFormat="false" ht="11.25" hidden="false" customHeight="true" outlineLevel="0" collapsed="false">
      <c r="A109" s="65"/>
      <c r="B109" s="89"/>
      <c r="C109" s="19" t="s">
        <v>35</v>
      </c>
      <c r="D109" s="79" t="s">
        <v>28</v>
      </c>
      <c r="E109" s="81" t="e">
        <f aca="false">E110+E111+E112+E113</f>
        <v>#VALUE!</v>
      </c>
      <c r="F109" s="81" t="e">
        <f aca="false">F110+F111+F112+F113</f>
        <v>#VALUE!</v>
      </c>
      <c r="G109" s="81" t="e">
        <f aca="false">G110+G111+G112+G113</f>
        <v>#VALUE!</v>
      </c>
      <c r="H109" s="81" t="e">
        <f aca="false">H110+H111+H112+H113</f>
        <v>#VALUE!</v>
      </c>
      <c r="I109" s="81" t="e">
        <f aca="false">I110+I111+I112+I113</f>
        <v>#VALUE!</v>
      </c>
      <c r="J109" s="81" t="e">
        <f aca="false">J110+J111+J112+J113</f>
        <v>#VALUE!</v>
      </c>
      <c r="K109" s="81" t="e">
        <f aca="false">K110+K111+K112+K113</f>
        <v>#VALUE!</v>
      </c>
    </row>
    <row r="110" customFormat="false" ht="11.25" hidden="false" customHeight="true" outlineLevel="0" collapsed="false">
      <c r="A110" s="65"/>
      <c r="B110" s="89"/>
      <c r="C110" s="19"/>
      <c r="D110" s="77" t="s">
        <v>29</v>
      </c>
      <c r="E110" s="68" t="e">
        <f aca="false">E115+E120</f>
        <v>#VALUE!</v>
      </c>
      <c r="F110" s="68" t="e">
        <f aca="false">F115+F120</f>
        <v>#VALUE!</v>
      </c>
      <c r="G110" s="68" t="n">
        <f aca="false">G115+G120</f>
        <v>0</v>
      </c>
      <c r="H110" s="68" t="n">
        <f aca="false">H115+H120</f>
        <v>0</v>
      </c>
      <c r="I110" s="68" t="n">
        <f aca="false">I115+I120</f>
        <v>0</v>
      </c>
      <c r="J110" s="68" t="n">
        <f aca="false">J115+J120</f>
        <v>0</v>
      </c>
      <c r="K110" s="68" t="e">
        <f aca="false">E110+F110+G110+H110+I110+J110</f>
        <v>#VALUE!</v>
      </c>
    </row>
    <row r="111" customFormat="false" ht="11.25" hidden="false" customHeight="true" outlineLevel="0" collapsed="false">
      <c r="A111" s="65"/>
      <c r="B111" s="89"/>
      <c r="C111" s="19"/>
      <c r="D111" s="77" t="s">
        <v>30</v>
      </c>
      <c r="E111" s="68" t="e">
        <f aca="false">E116+E121</f>
        <v>#VALUE!</v>
      </c>
      <c r="F111" s="68" t="e">
        <f aca="false">F116+F121</f>
        <v>#VALUE!</v>
      </c>
      <c r="G111" s="68" t="n">
        <f aca="false">G116+G121</f>
        <v>0</v>
      </c>
      <c r="H111" s="68" t="n">
        <f aca="false">H116+H121</f>
        <v>0</v>
      </c>
      <c r="I111" s="68" t="n">
        <f aca="false">I116+I121</f>
        <v>0</v>
      </c>
      <c r="J111" s="68" t="n">
        <f aca="false">J116+J121</f>
        <v>0</v>
      </c>
      <c r="K111" s="68" t="e">
        <f aca="false">E111+F111+G111+H111+I111+J111</f>
        <v>#VALUE!</v>
      </c>
    </row>
    <row r="112" customFormat="false" ht="11.25" hidden="false" customHeight="true" outlineLevel="0" collapsed="false">
      <c r="A112" s="65"/>
      <c r="B112" s="89"/>
      <c r="C112" s="19"/>
      <c r="D112" s="77" t="s">
        <v>281</v>
      </c>
      <c r="E112" s="68" t="e">
        <f aca="false">E117+E122</f>
        <v>#VALUE!</v>
      </c>
      <c r="F112" s="68" t="e">
        <f aca="false">F117+F122</f>
        <v>#VALUE!</v>
      </c>
      <c r="G112" s="68" t="e">
        <f aca="false">G117+G122</f>
        <v>#VALUE!</v>
      </c>
      <c r="H112" s="68" t="e">
        <f aca="false">H117+H122</f>
        <v>#VALUE!</v>
      </c>
      <c r="I112" s="68" t="e">
        <f aca="false">I117+I122</f>
        <v>#VALUE!</v>
      </c>
      <c r="J112" s="68" t="e">
        <f aca="false">J117+J122</f>
        <v>#VALUE!</v>
      </c>
      <c r="K112" s="68" t="e">
        <f aca="false">E112+F112+G112+H112+I112+J112</f>
        <v>#VALUE!</v>
      </c>
    </row>
    <row r="113" customFormat="false" ht="11.25" hidden="false" customHeight="true" outlineLevel="0" collapsed="false">
      <c r="A113" s="65"/>
      <c r="B113" s="89"/>
      <c r="C113" s="19"/>
      <c r="D113" s="77" t="s">
        <v>32</v>
      </c>
      <c r="E113" s="68" t="e">
        <f aca="false">E118+E123</f>
        <v>#VALUE!</v>
      </c>
      <c r="F113" s="68" t="e">
        <f aca="false">F118+F123</f>
        <v>#VALUE!</v>
      </c>
      <c r="G113" s="68" t="n">
        <f aca="false">G118+G123</f>
        <v>0</v>
      </c>
      <c r="H113" s="68" t="n">
        <f aca="false">H118+H123</f>
        <v>0</v>
      </c>
      <c r="I113" s="68" t="n">
        <f aca="false">I118+I123</f>
        <v>0</v>
      </c>
      <c r="J113" s="68" t="n">
        <f aca="false">J118+J123</f>
        <v>0</v>
      </c>
      <c r="K113" s="68" t="e">
        <f aca="false">E113+F113+G113+H113+I113+J113</f>
        <v>#VALUE!</v>
      </c>
    </row>
    <row r="114" customFormat="false" ht="11.25" hidden="false" customHeight="true" outlineLevel="0" collapsed="false">
      <c r="A114" s="20" t="s">
        <v>301</v>
      </c>
      <c r="B114" s="19" t="s">
        <v>64</v>
      </c>
      <c r="C114" s="19" t="s">
        <v>35</v>
      </c>
      <c r="D114" s="77" t="s">
        <v>28</v>
      </c>
      <c r="E114" s="81" t="e">
        <f aca="false">E115+E116+E117+E118</f>
        <v>#VALUE!</v>
      </c>
      <c r="F114" s="81" t="e">
        <f aca="false">F115+F116+F117+F118</f>
        <v>#VALUE!</v>
      </c>
      <c r="G114" s="81" t="e">
        <f aca="false">G115+G116+G117+G118</f>
        <v>#VALUE!</v>
      </c>
      <c r="H114" s="81" t="e">
        <f aca="false">H115+H116+H117+H118</f>
        <v>#VALUE!</v>
      </c>
      <c r="I114" s="81" t="e">
        <f aca="false">I115+I116+I117+I118</f>
        <v>#VALUE!</v>
      </c>
      <c r="J114" s="81" t="e">
        <f aca="false">J115+J116+J117+J118</f>
        <v>#VALUE!</v>
      </c>
      <c r="K114" s="81" t="e">
        <f aca="false">K115+K116+K117+K118</f>
        <v>#VALUE!</v>
      </c>
    </row>
    <row r="115" customFormat="false" ht="11.25" hidden="false" customHeight="true" outlineLevel="0" collapsed="false">
      <c r="A115" s="65"/>
      <c r="B115" s="19"/>
      <c r="C115" s="19"/>
      <c r="D115" s="77" t="s">
        <v>29</v>
      </c>
      <c r="E115" s="93" t="s">
        <v>89</v>
      </c>
      <c r="F115" s="93" t="s">
        <v>89</v>
      </c>
      <c r="G115" s="93" t="n">
        <v>0</v>
      </c>
      <c r="H115" s="93" t="n">
        <v>0</v>
      </c>
      <c r="I115" s="93" t="n">
        <v>0</v>
      </c>
      <c r="J115" s="68" t="n">
        <f aca="false">I115*$P$9</f>
        <v>0</v>
      </c>
      <c r="K115" s="68" t="e">
        <f aca="false">E115+F115+G115+H115+I115+J115</f>
        <v>#VALUE!</v>
      </c>
    </row>
    <row r="116" customFormat="false" ht="11.25" hidden="false" customHeight="true" outlineLevel="0" collapsed="false">
      <c r="A116" s="65"/>
      <c r="B116" s="19"/>
      <c r="C116" s="19"/>
      <c r="D116" s="77" t="s">
        <v>30</v>
      </c>
      <c r="E116" s="93" t="s">
        <v>89</v>
      </c>
      <c r="F116" s="93" t="s">
        <v>89</v>
      </c>
      <c r="G116" s="93" t="n">
        <v>0</v>
      </c>
      <c r="H116" s="93" t="n">
        <v>0</v>
      </c>
      <c r="I116" s="93" t="n">
        <v>0</v>
      </c>
      <c r="J116" s="68" t="n">
        <f aca="false">I116*$P$9</f>
        <v>0</v>
      </c>
      <c r="K116" s="68" t="e">
        <f aca="false">E116+F116+G116+H116+I116+J116</f>
        <v>#VALUE!</v>
      </c>
    </row>
    <row r="117" customFormat="false" ht="11.25" hidden="false" customHeight="true" outlineLevel="0" collapsed="false">
      <c r="A117" s="65"/>
      <c r="B117" s="19"/>
      <c r="C117" s="19"/>
      <c r="D117" s="77" t="s">
        <v>281</v>
      </c>
      <c r="E117" s="93" t="e">
        <f aca="false">1406.33-E122</f>
        <v>#VALUE!</v>
      </c>
      <c r="F117" s="93" t="e">
        <f aca="false">1406.33-F122</f>
        <v>#VALUE!</v>
      </c>
      <c r="G117" s="93" t="e">
        <f aca="false">1406.33-G122</f>
        <v>#VALUE!</v>
      </c>
      <c r="H117" s="93" t="e">
        <f aca="false">1406.33-H122</f>
        <v>#VALUE!</v>
      </c>
      <c r="I117" s="93" t="e">
        <f aca="false">1406.33-I122</f>
        <v>#VALUE!</v>
      </c>
      <c r="J117" s="93" t="e">
        <f aca="false">1406.33-J122</f>
        <v>#VALUE!</v>
      </c>
      <c r="K117" s="68" t="e">
        <f aca="false">E117+F117+G117+H117+I117+J117</f>
        <v>#VALUE!</v>
      </c>
    </row>
    <row r="118" customFormat="false" ht="11.25" hidden="false" customHeight="true" outlineLevel="0" collapsed="false">
      <c r="A118" s="65"/>
      <c r="B118" s="19"/>
      <c r="C118" s="19"/>
      <c r="D118" s="77" t="s">
        <v>32</v>
      </c>
      <c r="E118" s="93" t="s">
        <v>89</v>
      </c>
      <c r="F118" s="93" t="s">
        <v>89</v>
      </c>
      <c r="G118" s="93" t="n">
        <v>0</v>
      </c>
      <c r="H118" s="93" t="n">
        <v>0</v>
      </c>
      <c r="I118" s="93" t="n">
        <v>0</v>
      </c>
      <c r="J118" s="68" t="n">
        <f aca="false">I118*$P$9</f>
        <v>0</v>
      </c>
      <c r="K118" s="68" t="e">
        <f aca="false">E118+F118+G118+H118+I118+J118</f>
        <v>#VALUE!</v>
      </c>
    </row>
    <row r="119" customFormat="false" ht="11.25" hidden="false" customHeight="true" outlineLevel="0" collapsed="false">
      <c r="A119" s="20" t="s">
        <v>302</v>
      </c>
      <c r="B119" s="19" t="s">
        <v>66</v>
      </c>
      <c r="C119" s="19" t="s">
        <v>35</v>
      </c>
      <c r="D119" s="77" t="s">
        <v>28</v>
      </c>
      <c r="E119" s="81" t="e">
        <f aca="false">E120+E121+E122+E123</f>
        <v>#VALUE!</v>
      </c>
      <c r="F119" s="81" t="e">
        <f aca="false">F120+F121+F122+F123</f>
        <v>#VALUE!</v>
      </c>
      <c r="G119" s="81" t="e">
        <f aca="false">G120+G121+G122+G123</f>
        <v>#VALUE!</v>
      </c>
      <c r="H119" s="81" t="e">
        <f aca="false">H120+H121+H122+H123</f>
        <v>#VALUE!</v>
      </c>
      <c r="I119" s="81" t="e">
        <f aca="false">I120+I121+I122+I123</f>
        <v>#VALUE!</v>
      </c>
      <c r="J119" s="81" t="e">
        <f aca="false">J120+J121+J122+J123</f>
        <v>#VALUE!</v>
      </c>
      <c r="K119" s="81" t="e">
        <f aca="false">K120+K121+K122+K123</f>
        <v>#VALUE!</v>
      </c>
    </row>
    <row r="120" customFormat="false" ht="11.25" hidden="false" customHeight="true" outlineLevel="0" collapsed="false">
      <c r="A120" s="65"/>
      <c r="B120" s="19"/>
      <c r="C120" s="19"/>
      <c r="D120" s="77" t="s">
        <v>29</v>
      </c>
      <c r="E120" s="93" t="s">
        <v>89</v>
      </c>
      <c r="F120" s="93" t="s">
        <v>89</v>
      </c>
      <c r="G120" s="93" t="n">
        <v>0</v>
      </c>
      <c r="H120" s="93" t="n">
        <v>0</v>
      </c>
      <c r="I120" s="93" t="n">
        <v>0</v>
      </c>
      <c r="J120" s="68" t="n">
        <f aca="false">I120*$P$9</f>
        <v>0</v>
      </c>
      <c r="K120" s="68" t="e">
        <f aca="false">E120+F120+G120+H120+I120+J120</f>
        <v>#VALUE!</v>
      </c>
    </row>
    <row r="121" customFormat="false" ht="11.25" hidden="false" customHeight="true" outlineLevel="0" collapsed="false">
      <c r="A121" s="65"/>
      <c r="B121" s="19"/>
      <c r="C121" s="19"/>
      <c r="D121" s="77" t="s">
        <v>30</v>
      </c>
      <c r="E121" s="93" t="s">
        <v>89</v>
      </c>
      <c r="F121" s="93" t="s">
        <v>89</v>
      </c>
      <c r="G121" s="93" t="n">
        <v>0</v>
      </c>
      <c r="H121" s="93" t="n">
        <v>0</v>
      </c>
      <c r="I121" s="93" t="n">
        <v>0</v>
      </c>
      <c r="J121" s="68" t="n">
        <f aca="false">I121*$P$9</f>
        <v>0</v>
      </c>
      <c r="K121" s="68" t="e">
        <f aca="false">E121+F121+G121+H121+I121+J121</f>
        <v>#VALUE!</v>
      </c>
    </row>
    <row r="122" customFormat="false" ht="11.25" hidden="false" customHeight="true" outlineLevel="0" collapsed="false">
      <c r="A122" s="65"/>
      <c r="B122" s="19"/>
      <c r="C122" s="19"/>
      <c r="D122" s="77" t="s">
        <v>281</v>
      </c>
      <c r="E122" s="93" t="s">
        <v>303</v>
      </c>
      <c r="F122" s="93" t="s">
        <v>303</v>
      </c>
      <c r="G122" s="93" t="s">
        <v>303</v>
      </c>
      <c r="H122" s="93" t="s">
        <v>303</v>
      </c>
      <c r="I122" s="93" t="s">
        <v>303</v>
      </c>
      <c r="J122" s="93" t="s">
        <v>303</v>
      </c>
      <c r="K122" s="68" t="e">
        <f aca="false">E122+F122+G122+H122+I122+J122</f>
        <v>#VALUE!</v>
      </c>
    </row>
    <row r="123" customFormat="false" ht="11.25" hidden="false" customHeight="true" outlineLevel="0" collapsed="false">
      <c r="A123" s="65"/>
      <c r="B123" s="19"/>
      <c r="C123" s="19"/>
      <c r="D123" s="77" t="s">
        <v>32</v>
      </c>
      <c r="E123" s="93" t="s">
        <v>89</v>
      </c>
      <c r="F123" s="93" t="s">
        <v>89</v>
      </c>
      <c r="G123" s="93" t="n">
        <v>0</v>
      </c>
      <c r="H123" s="93" t="n">
        <v>0</v>
      </c>
      <c r="I123" s="93" t="n">
        <v>0</v>
      </c>
      <c r="J123" s="68" t="n">
        <f aca="false">I123*$P$9</f>
        <v>0</v>
      </c>
      <c r="K123" s="68" t="e">
        <f aca="false">E123+F123+G123+H123+I123+J123</f>
        <v>#VALUE!</v>
      </c>
    </row>
    <row r="124" customFormat="false" ht="12.75" hidden="false" customHeight="true" outlineLevel="0" collapsed="false">
      <c r="A124" s="20" t="s">
        <v>16</v>
      </c>
      <c r="B124" s="77" t="s">
        <v>304</v>
      </c>
      <c r="C124" s="77"/>
      <c r="D124" s="77"/>
      <c r="E124" s="77"/>
      <c r="F124" s="77"/>
      <c r="G124" s="77"/>
      <c r="H124" s="77"/>
      <c r="I124" s="77"/>
      <c r="J124" s="77"/>
      <c r="K124" s="26"/>
    </row>
    <row r="125" s="83" customFormat="true" ht="27" hidden="false" customHeight="true" outlineLevel="0" collapsed="false">
      <c r="A125" s="78" t="s">
        <v>68</v>
      </c>
      <c r="B125" s="94" t="s">
        <v>305</v>
      </c>
      <c r="C125" s="79" t="s">
        <v>27</v>
      </c>
      <c r="D125" s="79" t="s">
        <v>28</v>
      </c>
      <c r="E125" s="95" t="e">
        <f aca="false">E126+E127+E128+E129</f>
        <v>#VALUE!</v>
      </c>
      <c r="F125" s="95" t="e">
        <f aca="false">F126+F127+F128+F129</f>
        <v>#VALUE!</v>
      </c>
      <c r="G125" s="95" t="e">
        <f aca="false">G126+G127+G128+G129</f>
        <v>#VALUE!</v>
      </c>
      <c r="H125" s="95" t="e">
        <f aca="false">H126+H127+H128+H129</f>
        <v>#VALUE!</v>
      </c>
      <c r="I125" s="95" t="e">
        <f aca="false">I126+I127+I128+I129</f>
        <v>#VALUE!</v>
      </c>
      <c r="J125" s="95" t="e">
        <f aca="false">J126+J127+J128+J129</f>
        <v>#VALUE!</v>
      </c>
      <c r="K125" s="81" t="e">
        <f aca="false">K126+K127+K128+K129</f>
        <v>#VALUE!</v>
      </c>
      <c r="L125" s="96"/>
    </row>
    <row r="126" customFormat="false" ht="12.75" hidden="false" customHeight="true" outlineLevel="0" collapsed="false">
      <c r="A126" s="65"/>
      <c r="B126" s="94"/>
      <c r="C126" s="66"/>
      <c r="D126" s="77" t="s">
        <v>29</v>
      </c>
      <c r="E126" s="93" t="str">
        <f aca="false">E131</f>
        <v>0.00</v>
      </c>
      <c r="F126" s="93" t="str">
        <f aca="false">F131</f>
        <v>0.00</v>
      </c>
      <c r="G126" s="93" t="str">
        <f aca="false">G131</f>
        <v>0.00</v>
      </c>
      <c r="H126" s="93" t="str">
        <f aca="false">H131</f>
        <v>0.00</v>
      </c>
      <c r="I126" s="93" t="str">
        <f aca="false">I131</f>
        <v>0.00</v>
      </c>
      <c r="J126" s="93" t="str">
        <f aca="false">J131</f>
        <v>0.00</v>
      </c>
      <c r="K126" s="68" t="e">
        <f aca="false">E126+F126+G126+H126+I126+J126</f>
        <v>#VALUE!</v>
      </c>
    </row>
    <row r="127" customFormat="false" ht="12.75" hidden="false" customHeight="true" outlineLevel="0" collapsed="false">
      <c r="A127" s="65"/>
      <c r="B127" s="94"/>
      <c r="C127" s="66"/>
      <c r="D127" s="77" t="s">
        <v>30</v>
      </c>
      <c r="E127" s="93" t="str">
        <f aca="false">E132</f>
        <v>0.00</v>
      </c>
      <c r="F127" s="93" t="str">
        <f aca="false">F132</f>
        <v>0.00</v>
      </c>
      <c r="G127" s="93" t="str">
        <f aca="false">G132</f>
        <v>0.00</v>
      </c>
      <c r="H127" s="93" t="str">
        <f aca="false">H132</f>
        <v>0.00</v>
      </c>
      <c r="I127" s="93" t="str">
        <f aca="false">I132</f>
        <v>0.00</v>
      </c>
      <c r="J127" s="93" t="str">
        <f aca="false">J132</f>
        <v>0.00</v>
      </c>
      <c r="K127" s="68" t="e">
        <f aca="false">E127+F127+G127+H127+I127+J127</f>
        <v>#VALUE!</v>
      </c>
    </row>
    <row r="128" customFormat="false" ht="12.75" hidden="false" customHeight="true" outlineLevel="0" collapsed="false">
      <c r="A128" s="65"/>
      <c r="B128" s="94"/>
      <c r="C128" s="66"/>
      <c r="D128" s="77" t="s">
        <v>281</v>
      </c>
      <c r="E128" s="93" t="str">
        <f aca="false">E133</f>
        <v>0.00</v>
      </c>
      <c r="F128" s="93" t="str">
        <f aca="false">F133</f>
        <v>0.00</v>
      </c>
      <c r="G128" s="93" t="str">
        <f aca="false">G133</f>
        <v>0.00</v>
      </c>
      <c r="H128" s="93" t="str">
        <f aca="false">H133</f>
        <v>0.00</v>
      </c>
      <c r="I128" s="93" t="str">
        <f aca="false">I133</f>
        <v>0.00</v>
      </c>
      <c r="J128" s="93" t="str">
        <f aca="false">J133</f>
        <v>0.00</v>
      </c>
      <c r="K128" s="68" t="e">
        <f aca="false">E128+F128+G128+H128+I128+J128</f>
        <v>#VALUE!</v>
      </c>
    </row>
    <row r="129" customFormat="false" ht="12.75" hidden="false" customHeight="true" outlineLevel="0" collapsed="false">
      <c r="A129" s="65"/>
      <c r="B129" s="94"/>
      <c r="C129" s="66"/>
      <c r="D129" s="77" t="s">
        <v>32</v>
      </c>
      <c r="E129" s="93" t="str">
        <f aca="false">E134</f>
        <v>0.00</v>
      </c>
      <c r="F129" s="93" t="str">
        <f aca="false">F134</f>
        <v>0.00</v>
      </c>
      <c r="G129" s="93" t="str">
        <f aca="false">G134</f>
        <v>0.00</v>
      </c>
      <c r="H129" s="93" t="str">
        <f aca="false">H134</f>
        <v>0.00</v>
      </c>
      <c r="I129" s="93" t="str">
        <f aca="false">I134</f>
        <v>0.00</v>
      </c>
      <c r="J129" s="93" t="str">
        <f aca="false">J134</f>
        <v>0.00</v>
      </c>
      <c r="K129" s="68" t="e">
        <f aca="false">E129+F129+G129+H129+I129+J129</f>
        <v>#VALUE!</v>
      </c>
    </row>
    <row r="130" customFormat="false" ht="27" hidden="false" customHeight="true" outlineLevel="0" collapsed="false">
      <c r="A130" s="65"/>
      <c r="B130" s="94"/>
      <c r="C130" s="19" t="s">
        <v>35</v>
      </c>
      <c r="D130" s="79" t="s">
        <v>28</v>
      </c>
      <c r="E130" s="97" t="e">
        <f aca="false">E131+E132+E133+E134</f>
        <v>#VALUE!</v>
      </c>
      <c r="F130" s="97" t="e">
        <f aca="false">F131+F132+F133+F134</f>
        <v>#VALUE!</v>
      </c>
      <c r="G130" s="97" t="e">
        <f aca="false">G131+G132+G133+G134</f>
        <v>#VALUE!</v>
      </c>
      <c r="H130" s="97" t="e">
        <f aca="false">H131+H132+H133+H134</f>
        <v>#VALUE!</v>
      </c>
      <c r="I130" s="97" t="e">
        <f aca="false">I131+I132+I133+I134</f>
        <v>#VALUE!</v>
      </c>
      <c r="J130" s="97" t="e">
        <f aca="false">J131+J132+J133+J134</f>
        <v>#VALUE!</v>
      </c>
      <c r="K130" s="81" t="e">
        <f aca="false">K131+K132+K133+K134</f>
        <v>#VALUE!</v>
      </c>
    </row>
    <row r="131" customFormat="false" ht="12.75" hidden="false" customHeight="true" outlineLevel="0" collapsed="false">
      <c r="A131" s="65"/>
      <c r="B131" s="94"/>
      <c r="C131" s="19"/>
      <c r="D131" s="77" t="s">
        <v>29</v>
      </c>
      <c r="E131" s="93" t="str">
        <f aca="false">E136</f>
        <v>0.00</v>
      </c>
      <c r="F131" s="93" t="str">
        <f aca="false">F136</f>
        <v>0.00</v>
      </c>
      <c r="G131" s="93" t="str">
        <f aca="false">G136</f>
        <v>0.00</v>
      </c>
      <c r="H131" s="93" t="str">
        <f aca="false">H136</f>
        <v>0.00</v>
      </c>
      <c r="I131" s="93" t="str">
        <f aca="false">I136</f>
        <v>0.00</v>
      </c>
      <c r="J131" s="93" t="str">
        <f aca="false">J136</f>
        <v>0.00</v>
      </c>
      <c r="K131" s="68" t="e">
        <f aca="false">E131+F131+G131+H131+I131+J131</f>
        <v>#VALUE!</v>
      </c>
    </row>
    <row r="132" customFormat="false" ht="12.75" hidden="false" customHeight="true" outlineLevel="0" collapsed="false">
      <c r="A132" s="65"/>
      <c r="B132" s="94"/>
      <c r="C132" s="19"/>
      <c r="D132" s="77" t="s">
        <v>30</v>
      </c>
      <c r="E132" s="93" t="str">
        <f aca="false">E137</f>
        <v>0.00</v>
      </c>
      <c r="F132" s="93" t="str">
        <f aca="false">F137</f>
        <v>0.00</v>
      </c>
      <c r="G132" s="93" t="str">
        <f aca="false">G137</f>
        <v>0.00</v>
      </c>
      <c r="H132" s="93" t="str">
        <f aca="false">H137</f>
        <v>0.00</v>
      </c>
      <c r="I132" s="93" t="str">
        <f aca="false">I137</f>
        <v>0.00</v>
      </c>
      <c r="J132" s="93" t="str">
        <f aca="false">J137</f>
        <v>0.00</v>
      </c>
      <c r="K132" s="68" t="e">
        <f aca="false">E132+F132+G132+H132+I132+J132</f>
        <v>#VALUE!</v>
      </c>
    </row>
    <row r="133" customFormat="false" ht="12.75" hidden="false" customHeight="true" outlineLevel="0" collapsed="false">
      <c r="A133" s="65"/>
      <c r="B133" s="94"/>
      <c r="C133" s="19"/>
      <c r="D133" s="77" t="s">
        <v>281</v>
      </c>
      <c r="E133" s="93" t="str">
        <f aca="false">E138</f>
        <v>0.00</v>
      </c>
      <c r="F133" s="93" t="str">
        <f aca="false">F138</f>
        <v>0.00</v>
      </c>
      <c r="G133" s="93" t="str">
        <f aca="false">G138</f>
        <v>0.00</v>
      </c>
      <c r="H133" s="93" t="str">
        <f aca="false">H138</f>
        <v>0.00</v>
      </c>
      <c r="I133" s="93" t="str">
        <f aca="false">I138</f>
        <v>0.00</v>
      </c>
      <c r="J133" s="93" t="str">
        <f aca="false">J138</f>
        <v>0.00</v>
      </c>
      <c r="K133" s="68" t="e">
        <f aca="false">E133+F133+G133+H133+I133+J133</f>
        <v>#VALUE!</v>
      </c>
    </row>
    <row r="134" customFormat="false" ht="12.75" hidden="false" customHeight="true" outlineLevel="0" collapsed="false">
      <c r="A134" s="65"/>
      <c r="B134" s="94"/>
      <c r="C134" s="19"/>
      <c r="D134" s="77" t="s">
        <v>32</v>
      </c>
      <c r="E134" s="93" t="str">
        <f aca="false">E139</f>
        <v>0.00</v>
      </c>
      <c r="F134" s="93" t="str">
        <f aca="false">F139</f>
        <v>0.00</v>
      </c>
      <c r="G134" s="93" t="str">
        <f aca="false">G139</f>
        <v>0.00</v>
      </c>
      <c r="H134" s="93" t="str">
        <f aca="false">H139</f>
        <v>0.00</v>
      </c>
      <c r="I134" s="93" t="str">
        <f aca="false">I139</f>
        <v>0.00</v>
      </c>
      <c r="J134" s="93" t="str">
        <f aca="false">J139</f>
        <v>0.00</v>
      </c>
      <c r="K134" s="68" t="e">
        <f aca="false">E134+F134+G134+H134+I134+J134</f>
        <v>#VALUE!</v>
      </c>
    </row>
    <row r="135" customFormat="false" ht="12.75" hidden="false" customHeight="true" outlineLevel="0" collapsed="false">
      <c r="A135" s="20" t="s">
        <v>70</v>
      </c>
      <c r="B135" s="19" t="s">
        <v>306</v>
      </c>
      <c r="C135" s="19" t="s">
        <v>35</v>
      </c>
      <c r="D135" s="77" t="s">
        <v>28</v>
      </c>
      <c r="E135" s="97" t="e">
        <f aca="false">E136+E137+E138+E139</f>
        <v>#VALUE!</v>
      </c>
      <c r="F135" s="97" t="e">
        <f aca="false">F136+F137+F138+F139</f>
        <v>#VALUE!</v>
      </c>
      <c r="G135" s="97" t="e">
        <f aca="false">G136+G137+G138+G139</f>
        <v>#VALUE!</v>
      </c>
      <c r="H135" s="97" t="e">
        <f aca="false">H136+H137+H138+H139</f>
        <v>#VALUE!</v>
      </c>
      <c r="I135" s="97" t="e">
        <f aca="false">I136+I137+I138+I139</f>
        <v>#VALUE!</v>
      </c>
      <c r="J135" s="97" t="e">
        <f aca="false">J136+J137+J138+J139</f>
        <v>#VALUE!</v>
      </c>
      <c r="K135" s="81" t="e">
        <f aca="false">K136+K137+K138+K139</f>
        <v>#VALUE!</v>
      </c>
    </row>
    <row r="136" customFormat="false" ht="12.75" hidden="false" customHeight="true" outlineLevel="0" collapsed="false">
      <c r="A136" s="65"/>
      <c r="B136" s="19"/>
      <c r="C136" s="19"/>
      <c r="D136" s="77" t="s">
        <v>29</v>
      </c>
      <c r="E136" s="93" t="s">
        <v>89</v>
      </c>
      <c r="F136" s="93" t="s">
        <v>89</v>
      </c>
      <c r="G136" s="93" t="s">
        <v>89</v>
      </c>
      <c r="H136" s="93" t="s">
        <v>89</v>
      </c>
      <c r="I136" s="93" t="s">
        <v>89</v>
      </c>
      <c r="J136" s="93" t="s">
        <v>89</v>
      </c>
      <c r="K136" s="68" t="e">
        <f aca="false">E136+F136+G136+H136+I136+J136</f>
        <v>#VALUE!</v>
      </c>
    </row>
    <row r="137" customFormat="false" ht="12.75" hidden="false" customHeight="true" outlineLevel="0" collapsed="false">
      <c r="A137" s="65"/>
      <c r="B137" s="19"/>
      <c r="C137" s="19"/>
      <c r="D137" s="77" t="s">
        <v>30</v>
      </c>
      <c r="E137" s="93" t="s">
        <v>89</v>
      </c>
      <c r="F137" s="93" t="s">
        <v>89</v>
      </c>
      <c r="G137" s="93" t="s">
        <v>89</v>
      </c>
      <c r="H137" s="93" t="s">
        <v>89</v>
      </c>
      <c r="I137" s="93" t="s">
        <v>89</v>
      </c>
      <c r="J137" s="93" t="s">
        <v>89</v>
      </c>
      <c r="K137" s="68" t="e">
        <f aca="false">E137+F137+G137+H137+I137+J137</f>
        <v>#VALUE!</v>
      </c>
    </row>
    <row r="138" customFormat="false" ht="12.75" hidden="false" customHeight="true" outlineLevel="0" collapsed="false">
      <c r="A138" s="65"/>
      <c r="B138" s="19"/>
      <c r="C138" s="19"/>
      <c r="D138" s="77" t="s">
        <v>281</v>
      </c>
      <c r="E138" s="93" t="s">
        <v>89</v>
      </c>
      <c r="F138" s="93" t="s">
        <v>89</v>
      </c>
      <c r="G138" s="93" t="s">
        <v>89</v>
      </c>
      <c r="H138" s="93" t="s">
        <v>89</v>
      </c>
      <c r="I138" s="93" t="s">
        <v>89</v>
      </c>
      <c r="J138" s="93" t="s">
        <v>89</v>
      </c>
      <c r="K138" s="68" t="e">
        <f aca="false">E138+F138+G138+H138+I138+J138</f>
        <v>#VALUE!</v>
      </c>
    </row>
    <row r="139" customFormat="false" ht="12.75" hidden="false" customHeight="true" outlineLevel="0" collapsed="false">
      <c r="A139" s="65"/>
      <c r="B139" s="19"/>
      <c r="C139" s="19"/>
      <c r="D139" s="77" t="s">
        <v>32</v>
      </c>
      <c r="E139" s="93" t="s">
        <v>89</v>
      </c>
      <c r="F139" s="93" t="s">
        <v>89</v>
      </c>
      <c r="G139" s="93" t="s">
        <v>89</v>
      </c>
      <c r="H139" s="93" t="s">
        <v>89</v>
      </c>
      <c r="I139" s="93" t="s">
        <v>89</v>
      </c>
      <c r="J139" s="93" t="s">
        <v>89</v>
      </c>
      <c r="K139" s="68" t="e">
        <f aca="false">E139+F139+G139+H139+I139+J139</f>
        <v>#VALUE!</v>
      </c>
    </row>
    <row r="140" s="83" customFormat="true" ht="40.5" hidden="false" customHeight="true" outlineLevel="0" collapsed="false">
      <c r="A140" s="78" t="n">
        <v>2.2</v>
      </c>
      <c r="B140" s="98" t="s">
        <v>307</v>
      </c>
      <c r="C140" s="79" t="s">
        <v>27</v>
      </c>
      <c r="D140" s="79" t="s">
        <v>28</v>
      </c>
      <c r="E140" s="80" t="e">
        <f aca="false">E141+E142+E143+E144</f>
        <v>#VALUE!</v>
      </c>
      <c r="F140" s="80" t="e">
        <f aca="false">F141+F142+F143+F144</f>
        <v>#VALUE!</v>
      </c>
      <c r="G140" s="80" t="n">
        <f aca="false">G141+G142+G143+G144</f>
        <v>0</v>
      </c>
      <c r="H140" s="80" t="n">
        <f aca="false">H141+H142+H143+H144</f>
        <v>0</v>
      </c>
      <c r="I140" s="80" t="n">
        <f aca="false">I141+I142+I143+I144</f>
        <v>0</v>
      </c>
      <c r="J140" s="80" t="n">
        <f aca="false">J141+J142+J143+J144</f>
        <v>0</v>
      </c>
      <c r="K140" s="81" t="e">
        <f aca="false">K141+K142+K143+K144</f>
        <v>#VALUE!</v>
      </c>
      <c r="L140" s="82"/>
    </row>
    <row r="141" customFormat="false" ht="12.75" hidden="false" customHeight="true" outlineLevel="0" collapsed="false">
      <c r="A141" s="65"/>
      <c r="B141" s="66"/>
      <c r="C141" s="66"/>
      <c r="D141" s="77" t="s">
        <v>29</v>
      </c>
      <c r="E141" s="68" t="n">
        <f aca="false">E146</f>
        <v>0</v>
      </c>
      <c r="F141" s="68" t="n">
        <f aca="false">F146</f>
        <v>0</v>
      </c>
      <c r="G141" s="68" t="n">
        <f aca="false">G146</f>
        <v>0</v>
      </c>
      <c r="H141" s="68" t="n">
        <f aca="false">H146</f>
        <v>0</v>
      </c>
      <c r="I141" s="68" t="n">
        <f aca="false">I146</f>
        <v>0</v>
      </c>
      <c r="J141" s="68" t="n">
        <f aca="false">J146</f>
        <v>0</v>
      </c>
      <c r="K141" s="68" t="n">
        <f aca="false">E141+F141+G141+H141+I141+J141</f>
        <v>0</v>
      </c>
    </row>
    <row r="142" customFormat="false" ht="12.75" hidden="false" customHeight="true" outlineLevel="0" collapsed="false">
      <c r="A142" s="65"/>
      <c r="B142" s="66"/>
      <c r="C142" s="66"/>
      <c r="D142" s="77" t="s">
        <v>30</v>
      </c>
      <c r="E142" s="68" t="n">
        <f aca="false">E147</f>
        <v>0</v>
      </c>
      <c r="F142" s="68" t="n">
        <f aca="false">F147</f>
        <v>0</v>
      </c>
      <c r="G142" s="68" t="n">
        <f aca="false">G147</f>
        <v>0</v>
      </c>
      <c r="H142" s="68" t="n">
        <f aca="false">H147</f>
        <v>0</v>
      </c>
      <c r="I142" s="68" t="n">
        <f aca="false">I147</f>
        <v>0</v>
      </c>
      <c r="J142" s="68" t="n">
        <f aca="false">J147</f>
        <v>0</v>
      </c>
      <c r="K142" s="68" t="n">
        <f aca="false">E142+F142+G142+H142+I142+J142</f>
        <v>0</v>
      </c>
    </row>
    <row r="143" customFormat="false" ht="12.75" hidden="false" customHeight="true" outlineLevel="0" collapsed="false">
      <c r="A143" s="65"/>
      <c r="B143" s="66"/>
      <c r="C143" s="66"/>
      <c r="D143" s="77" t="s">
        <v>281</v>
      </c>
      <c r="E143" s="68" t="str">
        <f aca="false">E148</f>
        <v>0.00</v>
      </c>
      <c r="F143" s="68" t="str">
        <f aca="false">F148</f>
        <v>0.00</v>
      </c>
      <c r="G143" s="68" t="n">
        <f aca="false">G148</f>
        <v>0</v>
      </c>
      <c r="H143" s="68" t="n">
        <f aca="false">H148</f>
        <v>0</v>
      </c>
      <c r="I143" s="68" t="n">
        <f aca="false">I148</f>
        <v>0</v>
      </c>
      <c r="J143" s="68" t="n">
        <f aca="false">J148</f>
        <v>0</v>
      </c>
      <c r="K143" s="68" t="e">
        <f aca="false">E143+F143+G143+H143+I143+J143</f>
        <v>#VALUE!</v>
      </c>
    </row>
    <row r="144" customFormat="false" ht="12.75" hidden="false" customHeight="true" outlineLevel="0" collapsed="false">
      <c r="A144" s="65"/>
      <c r="B144" s="66"/>
      <c r="C144" s="66"/>
      <c r="D144" s="77" t="s">
        <v>32</v>
      </c>
      <c r="E144" s="68" t="str">
        <f aca="false">E149</f>
        <v>0.00</v>
      </c>
      <c r="F144" s="68" t="str">
        <f aca="false">F149</f>
        <v>0.00</v>
      </c>
      <c r="G144" s="68" t="n">
        <f aca="false">G149</f>
        <v>0</v>
      </c>
      <c r="H144" s="68" t="n">
        <f aca="false">H149</f>
        <v>0</v>
      </c>
      <c r="I144" s="68" t="n">
        <f aca="false">I149</f>
        <v>0</v>
      </c>
      <c r="J144" s="68" t="n">
        <f aca="false">J149</f>
        <v>0</v>
      </c>
      <c r="K144" s="68" t="e">
        <f aca="false">E144+F144+G144+H144+I144+J144</f>
        <v>#VALUE!</v>
      </c>
    </row>
    <row r="145" customFormat="false" ht="27" hidden="false" customHeight="true" outlineLevel="0" collapsed="false">
      <c r="A145" s="65"/>
      <c r="B145" s="66"/>
      <c r="C145" s="19" t="s">
        <v>35</v>
      </c>
      <c r="D145" s="79" t="s">
        <v>28</v>
      </c>
      <c r="E145" s="81" t="e">
        <f aca="false">E146+E147+E148+E149</f>
        <v>#VALUE!</v>
      </c>
      <c r="F145" s="81" t="e">
        <f aca="false">F146+F147+F148+F149</f>
        <v>#VALUE!</v>
      </c>
      <c r="G145" s="81" t="n">
        <f aca="false">G146+G147+G148+G149</f>
        <v>0</v>
      </c>
      <c r="H145" s="81" t="n">
        <f aca="false">H146+H147+H148+H149</f>
        <v>0</v>
      </c>
      <c r="I145" s="81" t="n">
        <f aca="false">I146+I147+I148+I149</f>
        <v>0</v>
      </c>
      <c r="J145" s="81" t="n">
        <f aca="false">J146+J147+J148+J149</f>
        <v>0</v>
      </c>
      <c r="K145" s="81" t="e">
        <f aca="false">K146+K147+K148+K149</f>
        <v>#VALUE!</v>
      </c>
    </row>
    <row r="146" customFormat="false" ht="12.75" hidden="false" customHeight="true" outlineLevel="0" collapsed="false">
      <c r="A146" s="65"/>
      <c r="B146" s="66"/>
      <c r="C146" s="19"/>
      <c r="D146" s="77" t="s">
        <v>29</v>
      </c>
      <c r="E146" s="68" t="n">
        <f aca="false">E151</f>
        <v>0</v>
      </c>
      <c r="F146" s="68" t="n">
        <f aca="false">F151</f>
        <v>0</v>
      </c>
      <c r="G146" s="68" t="n">
        <f aca="false">G151</f>
        <v>0</v>
      </c>
      <c r="H146" s="68" t="n">
        <f aca="false">H151</f>
        <v>0</v>
      </c>
      <c r="I146" s="68" t="n">
        <f aca="false">I151</f>
        <v>0</v>
      </c>
      <c r="J146" s="68" t="n">
        <f aca="false">J151</f>
        <v>0</v>
      </c>
      <c r="K146" s="68" t="n">
        <f aca="false">E146+F146+G146+H146+I146+J146</f>
        <v>0</v>
      </c>
    </row>
    <row r="147" customFormat="false" ht="12.75" hidden="false" customHeight="true" outlineLevel="0" collapsed="false">
      <c r="A147" s="65"/>
      <c r="B147" s="66"/>
      <c r="C147" s="19"/>
      <c r="D147" s="77" t="s">
        <v>30</v>
      </c>
      <c r="E147" s="68" t="n">
        <f aca="false">E152</f>
        <v>0</v>
      </c>
      <c r="F147" s="68" t="n">
        <f aca="false">F152</f>
        <v>0</v>
      </c>
      <c r="G147" s="68" t="n">
        <f aca="false">G152</f>
        <v>0</v>
      </c>
      <c r="H147" s="68" t="n">
        <f aca="false">H152</f>
        <v>0</v>
      </c>
      <c r="I147" s="68" t="n">
        <f aca="false">I152</f>
        <v>0</v>
      </c>
      <c r="J147" s="68" t="n">
        <f aca="false">J152</f>
        <v>0</v>
      </c>
      <c r="K147" s="68" t="n">
        <f aca="false">E147+F147+G147+H147+I147+J147</f>
        <v>0</v>
      </c>
    </row>
    <row r="148" customFormat="false" ht="12.75" hidden="false" customHeight="true" outlineLevel="0" collapsed="false">
      <c r="A148" s="65"/>
      <c r="B148" s="66"/>
      <c r="C148" s="19"/>
      <c r="D148" s="77" t="s">
        <v>281</v>
      </c>
      <c r="E148" s="68" t="str">
        <f aca="false">E153</f>
        <v>0.00</v>
      </c>
      <c r="F148" s="68" t="str">
        <f aca="false">F153</f>
        <v>0.00</v>
      </c>
      <c r="G148" s="68" t="n">
        <f aca="false">G153</f>
        <v>0</v>
      </c>
      <c r="H148" s="68" t="n">
        <f aca="false">H153</f>
        <v>0</v>
      </c>
      <c r="I148" s="68" t="n">
        <f aca="false">I153</f>
        <v>0</v>
      </c>
      <c r="J148" s="68" t="n">
        <f aca="false">J153</f>
        <v>0</v>
      </c>
      <c r="K148" s="68" t="e">
        <f aca="false">E148+F148+G148+H148+I148+J148</f>
        <v>#VALUE!</v>
      </c>
    </row>
    <row r="149" customFormat="false" ht="12.75" hidden="false" customHeight="true" outlineLevel="0" collapsed="false">
      <c r="A149" s="65"/>
      <c r="B149" s="66"/>
      <c r="C149" s="19"/>
      <c r="D149" s="77" t="s">
        <v>32</v>
      </c>
      <c r="E149" s="68" t="str">
        <f aca="false">E154</f>
        <v>0.00</v>
      </c>
      <c r="F149" s="68" t="str">
        <f aca="false">F154</f>
        <v>0.00</v>
      </c>
      <c r="G149" s="68" t="n">
        <f aca="false">G154</f>
        <v>0</v>
      </c>
      <c r="H149" s="68" t="n">
        <f aca="false">H154</f>
        <v>0</v>
      </c>
      <c r="I149" s="68" t="n">
        <f aca="false">I154</f>
        <v>0</v>
      </c>
      <c r="J149" s="68" t="n">
        <f aca="false">J154</f>
        <v>0</v>
      </c>
      <c r="K149" s="68" t="e">
        <f aca="false">E149+F149+G149+H149+I149+J149</f>
        <v>#VALUE!</v>
      </c>
    </row>
    <row r="150" customFormat="false" ht="20.25" hidden="false" customHeight="true" outlineLevel="0" collapsed="false">
      <c r="A150" s="99" t="s">
        <v>76</v>
      </c>
      <c r="B150" s="100" t="s">
        <v>308</v>
      </c>
      <c r="C150" s="19" t="s">
        <v>35</v>
      </c>
      <c r="D150" s="77" t="s">
        <v>28</v>
      </c>
      <c r="E150" s="97" t="e">
        <f aca="false">E151+E152+E153+E154</f>
        <v>#VALUE!</v>
      </c>
      <c r="F150" s="97" t="e">
        <f aca="false">F151+F152+F153+F154</f>
        <v>#VALUE!</v>
      </c>
      <c r="G150" s="97" t="n">
        <f aca="false">G151+G152+G153+G154</f>
        <v>0</v>
      </c>
      <c r="H150" s="97" t="n">
        <f aca="false">H151+H152+H153+H154</f>
        <v>0</v>
      </c>
      <c r="I150" s="97" t="n">
        <f aca="false">I151+I152+I153+I154</f>
        <v>0</v>
      </c>
      <c r="J150" s="97" t="n">
        <f aca="false">J151+J152+J153+J154</f>
        <v>0</v>
      </c>
      <c r="K150" s="81" t="e">
        <f aca="false">K151+K152+K153+K154</f>
        <v>#VALUE!</v>
      </c>
    </row>
    <row r="151" customFormat="false" ht="12.75" hidden="false" customHeight="true" outlineLevel="0" collapsed="false">
      <c r="A151" s="99"/>
      <c r="B151" s="100"/>
      <c r="C151" s="19"/>
      <c r="D151" s="77" t="s">
        <v>29</v>
      </c>
      <c r="E151" s="93" t="n">
        <v>0</v>
      </c>
      <c r="F151" s="93" t="n">
        <v>0</v>
      </c>
      <c r="G151" s="93" t="n">
        <v>0</v>
      </c>
      <c r="H151" s="93" t="n">
        <v>0</v>
      </c>
      <c r="I151" s="93" t="n">
        <v>0</v>
      </c>
      <c r="J151" s="93" t="n">
        <v>0</v>
      </c>
      <c r="K151" s="68" t="n">
        <f aca="false">E151+F151+G151+H151+I151+J151</f>
        <v>0</v>
      </c>
    </row>
    <row r="152" customFormat="false" ht="12.75" hidden="false" customHeight="true" outlineLevel="0" collapsed="false">
      <c r="A152" s="99"/>
      <c r="B152" s="100"/>
      <c r="C152" s="19"/>
      <c r="D152" s="77" t="s">
        <v>30</v>
      </c>
      <c r="E152" s="93" t="n">
        <v>0</v>
      </c>
      <c r="F152" s="93" t="n">
        <v>0</v>
      </c>
      <c r="G152" s="93" t="n">
        <v>0</v>
      </c>
      <c r="H152" s="93" t="n">
        <v>0</v>
      </c>
      <c r="I152" s="93" t="n">
        <v>0</v>
      </c>
      <c r="J152" s="93" t="n">
        <v>0</v>
      </c>
      <c r="K152" s="68" t="n">
        <f aca="false">E152+F152+G152+H152+I152+J152</f>
        <v>0</v>
      </c>
    </row>
    <row r="153" customFormat="false" ht="12.75" hidden="false" customHeight="true" outlineLevel="0" collapsed="false">
      <c r="A153" s="99"/>
      <c r="B153" s="100"/>
      <c r="C153" s="19"/>
      <c r="D153" s="77" t="s">
        <v>281</v>
      </c>
      <c r="E153" s="93" t="s">
        <v>89</v>
      </c>
      <c r="F153" s="93" t="s">
        <v>89</v>
      </c>
      <c r="G153" s="93" t="n">
        <v>0</v>
      </c>
      <c r="H153" s="93" t="n">
        <v>0</v>
      </c>
      <c r="I153" s="93" t="n">
        <v>0</v>
      </c>
      <c r="J153" s="93" t="n">
        <v>0</v>
      </c>
      <c r="K153" s="68" t="e">
        <f aca="false">E153+F153+G153+H153+I153+J153</f>
        <v>#VALUE!</v>
      </c>
    </row>
    <row r="154" customFormat="false" ht="12.75" hidden="false" customHeight="true" outlineLevel="0" collapsed="false">
      <c r="A154" s="99"/>
      <c r="B154" s="100"/>
      <c r="C154" s="19"/>
      <c r="D154" s="77" t="s">
        <v>32</v>
      </c>
      <c r="E154" s="101" t="s">
        <v>89</v>
      </c>
      <c r="F154" s="101" t="s">
        <v>89</v>
      </c>
      <c r="G154" s="93" t="n">
        <v>0</v>
      </c>
      <c r="H154" s="93" t="n">
        <v>0</v>
      </c>
      <c r="I154" s="93" t="n">
        <v>0</v>
      </c>
      <c r="J154" s="93" t="n">
        <v>0</v>
      </c>
      <c r="K154" s="68" t="e">
        <f aca="false">E154+F154+G154+H154+I154+J154</f>
        <v>#VALUE!</v>
      </c>
    </row>
    <row r="155" s="83" customFormat="true" ht="40.5" hidden="false" customHeight="true" outlineLevel="0" collapsed="false">
      <c r="A155" s="102" t="s">
        <v>82</v>
      </c>
      <c r="B155" s="94" t="s">
        <v>309</v>
      </c>
      <c r="C155" s="79" t="s">
        <v>27</v>
      </c>
      <c r="D155" s="79" t="s">
        <v>28</v>
      </c>
      <c r="E155" s="80" t="e">
        <f aca="false">E156+E157+E158+E159</f>
        <v>#VALUE!</v>
      </c>
      <c r="F155" s="80" t="e">
        <f aca="false">F156+F157+F158+F159</f>
        <v>#VALUE!</v>
      </c>
      <c r="G155" s="80" t="e">
        <f aca="false">G156+G157+G158+G159</f>
        <v>#VALUE!</v>
      </c>
      <c r="H155" s="80" t="e">
        <f aca="false">H156+H157+H158+H159</f>
        <v>#VALUE!</v>
      </c>
      <c r="I155" s="80" t="e">
        <f aca="false">I156+I157+I158+I159</f>
        <v>#VALUE!</v>
      </c>
      <c r="J155" s="80" t="e">
        <f aca="false">J156+J157+J158+J159</f>
        <v>#VALUE!</v>
      </c>
      <c r="K155" s="81" t="e">
        <f aca="false">K156+K157+K158+K159</f>
        <v>#VALUE!</v>
      </c>
      <c r="L155" s="82"/>
    </row>
    <row r="156" customFormat="false" ht="27" hidden="false" customHeight="true" outlineLevel="0" collapsed="false">
      <c r="A156" s="65"/>
      <c r="B156" s="94"/>
      <c r="C156" s="66"/>
      <c r="D156" s="77" t="s">
        <v>29</v>
      </c>
      <c r="E156" s="68" t="e">
        <f aca="false">E161</f>
        <v>#VALUE!</v>
      </c>
      <c r="F156" s="68" t="e">
        <f aca="false">F161</f>
        <v>#VALUE!</v>
      </c>
      <c r="G156" s="68" t="e">
        <f aca="false">G161</f>
        <v>#VALUE!</v>
      </c>
      <c r="H156" s="68" t="e">
        <f aca="false">H161</f>
        <v>#VALUE!</v>
      </c>
      <c r="I156" s="68" t="e">
        <f aca="false">I161</f>
        <v>#VALUE!</v>
      </c>
      <c r="J156" s="68" t="e">
        <f aca="false">J161</f>
        <v>#VALUE!</v>
      </c>
      <c r="K156" s="68" t="e">
        <f aca="false">E156+F156+G156+H156+I156+J156</f>
        <v>#VALUE!</v>
      </c>
    </row>
    <row r="157" customFormat="false" ht="27" hidden="false" customHeight="true" outlineLevel="0" collapsed="false">
      <c r="A157" s="65"/>
      <c r="B157" s="94"/>
      <c r="C157" s="66"/>
      <c r="D157" s="77" t="s">
        <v>30</v>
      </c>
      <c r="E157" s="68" t="e">
        <f aca="false">E162</f>
        <v>#VALUE!</v>
      </c>
      <c r="F157" s="68" t="e">
        <f aca="false">F162</f>
        <v>#VALUE!</v>
      </c>
      <c r="G157" s="68" t="n">
        <f aca="false">G162</f>
        <v>3716805.0936</v>
      </c>
      <c r="H157" s="68" t="n">
        <f aca="false">H162</f>
        <v>3716805.0936</v>
      </c>
      <c r="I157" s="68" t="n">
        <f aca="false">I162</f>
        <v>3716805.0936</v>
      </c>
      <c r="J157" s="68" t="n">
        <f aca="false">J162</f>
        <v>3716805.0936</v>
      </c>
      <c r="K157" s="68" t="e">
        <f aca="false">E157+F157+G157+H157+I157+J157</f>
        <v>#VALUE!</v>
      </c>
      <c r="L157" s="47"/>
    </row>
    <row r="158" customFormat="false" ht="27" hidden="false" customHeight="true" outlineLevel="0" collapsed="false">
      <c r="A158" s="65"/>
      <c r="B158" s="94"/>
      <c r="C158" s="66"/>
      <c r="D158" s="77" t="s">
        <v>281</v>
      </c>
      <c r="E158" s="68" t="e">
        <f aca="false">E163</f>
        <v>#VALUE!</v>
      </c>
      <c r="F158" s="68" t="e">
        <f aca="false">F163</f>
        <v>#VALUE!</v>
      </c>
      <c r="G158" s="68" t="n">
        <f aca="false">G163</f>
        <v>1026568.9764</v>
      </c>
      <c r="H158" s="68" t="n">
        <f aca="false">H163</f>
        <v>826568.9764</v>
      </c>
      <c r="I158" s="68" t="n">
        <f aca="false">I163</f>
        <v>985299.4064</v>
      </c>
      <c r="J158" s="68" t="n">
        <f aca="false">J163</f>
        <v>1126568.9764</v>
      </c>
      <c r="K158" s="68" t="e">
        <f aca="false">E158+F158+G158+H158+I158+J158</f>
        <v>#VALUE!</v>
      </c>
      <c r="L158" s="47"/>
    </row>
    <row r="159" customFormat="false" ht="12.75" hidden="false" customHeight="true" outlineLevel="0" collapsed="false">
      <c r="A159" s="65"/>
      <c r="B159" s="94"/>
      <c r="C159" s="66"/>
      <c r="D159" s="77" t="s">
        <v>32</v>
      </c>
      <c r="E159" s="68" t="e">
        <f aca="false">E164</f>
        <v>#VALUE!</v>
      </c>
      <c r="F159" s="68" t="e">
        <f aca="false">F164</f>
        <v>#VALUE!</v>
      </c>
      <c r="G159" s="68" t="e">
        <f aca="false">G164</f>
        <v>#VALUE!</v>
      </c>
      <c r="H159" s="68" t="e">
        <f aca="false">H164</f>
        <v>#VALUE!</v>
      </c>
      <c r="I159" s="68" t="e">
        <f aca="false">I164</f>
        <v>#VALUE!</v>
      </c>
      <c r="J159" s="68" t="e">
        <f aca="false">J164</f>
        <v>#VALUE!</v>
      </c>
      <c r="K159" s="68" t="e">
        <f aca="false">E159+F159+G159+H159+I159+J159</f>
        <v>#VALUE!</v>
      </c>
    </row>
    <row r="160" customFormat="false" ht="18" hidden="false" customHeight="true" outlineLevel="0" collapsed="false">
      <c r="A160" s="65"/>
      <c r="B160" s="94"/>
      <c r="C160" s="78" t="s">
        <v>35</v>
      </c>
      <c r="D160" s="79" t="s">
        <v>28</v>
      </c>
      <c r="E160" s="81" t="e">
        <f aca="false">E161+E162+E163+E164</f>
        <v>#VALUE!</v>
      </c>
      <c r="F160" s="81" t="e">
        <f aca="false">F161+F162+F163+F164</f>
        <v>#VALUE!</v>
      </c>
      <c r="G160" s="81" t="e">
        <f aca="false">G161+G162+G163+G164</f>
        <v>#VALUE!</v>
      </c>
      <c r="H160" s="81" t="e">
        <f aca="false">H161+H162+H163+H164</f>
        <v>#VALUE!</v>
      </c>
      <c r="I160" s="81" t="e">
        <f aca="false">I161+I162+I163+I164</f>
        <v>#VALUE!</v>
      </c>
      <c r="J160" s="81" t="e">
        <f aca="false">J161+J162+J163+J164</f>
        <v>#VALUE!</v>
      </c>
      <c r="K160" s="81" t="e">
        <f aca="false">K161+K162+K163+K164</f>
        <v>#VALUE!</v>
      </c>
    </row>
    <row r="161" customFormat="false" ht="18" hidden="false" customHeight="true" outlineLevel="0" collapsed="false">
      <c r="A161" s="65"/>
      <c r="B161" s="94"/>
      <c r="C161" s="78"/>
      <c r="D161" s="77" t="s">
        <v>29</v>
      </c>
      <c r="E161" s="68" t="e">
        <f aca="false">E166+E171+E176+E181+E186+E191+E196+E201+E206+E211+E216+E221+E226+E231+E236+E241+E246+E251+E256+E261+E266+E271+E276+E281+E286+E291+E296+E311+E301+E306</f>
        <v>#VALUE!</v>
      </c>
      <c r="F161" s="68" t="e">
        <f aca="false">F166+F171+F176+F181+F186+F191+F196+F201+F206+F211+F216+F221+F226+F231+F236+F241+F246+F251+F256+F261+F266+F271+F276+F281+F286+F291+F296+F311+F301+F306</f>
        <v>#VALUE!</v>
      </c>
      <c r="G161" s="68" t="e">
        <f aca="false">G166+G171+G176+G181+G186+G191+G196+G201+G206+G211+G216+G221+G226+G231+G236+G241+G246+G251+G256+G261+G266+G271+G276+G281+G286+G291+G296+G311+G301+G306</f>
        <v>#VALUE!</v>
      </c>
      <c r="H161" s="68" t="e">
        <f aca="false">H166+H171+H176+H181+H186+H191+H196+H201+H206+H211+H216+H221+H226+H231+H236+H241+H246+H251+H256+H261+H266+H271+H276+H281+H286+H291+H296+H311+H301+H306</f>
        <v>#VALUE!</v>
      </c>
      <c r="I161" s="68" t="e">
        <f aca="false">I166+I171+I176+I181+I186+I191+I196+I201+I206+I211+I216+I221+I226+I231+I236+I241+I246+I251+I256+I261+I266+I271+I276+I281+I286+I291+I296+I311+I301+I306</f>
        <v>#VALUE!</v>
      </c>
      <c r="J161" s="68" t="e">
        <f aca="false">J166+J171+J176+J181+J186+J191+J196+J201+J206+J211+J216+J221+J226+J231+J236+J241+J246+J251+J256+J261+J266+J271+J276+J281+J286+J291+J296+J311+J301+J306</f>
        <v>#VALUE!</v>
      </c>
      <c r="K161" s="68" t="e">
        <f aca="false">E161+F161+G161+H161+I161+J161</f>
        <v>#VALUE!</v>
      </c>
    </row>
    <row r="162" customFormat="false" ht="18" hidden="false" customHeight="true" outlineLevel="0" collapsed="false">
      <c r="A162" s="65"/>
      <c r="B162" s="94"/>
      <c r="C162" s="78"/>
      <c r="D162" s="77" t="s">
        <v>30</v>
      </c>
      <c r="E162" s="68" t="e">
        <f aca="false">E167+E172+E177+E182+E187+E192+E197+E202+E207+E212+E217+E222+E227+E232+E237+E242+E247+E252+E257+E262+E267+E272+E277+E282+E287+E292+E297+E312+E302+E307</f>
        <v>#VALUE!</v>
      </c>
      <c r="F162" s="68" t="e">
        <f aca="false">F167+F172+F177+F182+F187+F192+F197+F202+F207+F212+F217+F222+F227+F232+F237+F242+F247+F252+F257+F262+F267+F272+F277+F282+F287+F292+F297+F312+F302+F307</f>
        <v>#VALUE!</v>
      </c>
      <c r="G162" s="68" t="n">
        <f aca="false">G167+G172+G177+G182+G187+G192+G197+G202+G207+G212+G217+G222+G227+G232+G237+G242+G247+G252+G257+G262+G267+G272+G277+G282+G287+G292+G297+G312+G302+G307</f>
        <v>3716805.0936</v>
      </c>
      <c r="H162" s="68" t="n">
        <f aca="false">H167+H172+H177+H182+H187+H192+H197+H202+H207+H212+H217+H222+H227+H232+H237+H242+H247+H252+H257+H262+H267+H272+H277+H282+H287+H292+H297+H312+H302+H307</f>
        <v>3716805.0936</v>
      </c>
      <c r="I162" s="68" t="n">
        <f aca="false">I167+I172+I177+I182+I187+I192+I197+I202+I207+I212+I217+I222+I227+I232+I237+I242+I247+I252+I257+I262+I267+I272+I277+I282+I287+I292+I297+I312+I302+I307</f>
        <v>3716805.0936</v>
      </c>
      <c r="J162" s="68" t="n">
        <f aca="false">J167+J172+J177+J182+J187+J192+J197+J202+J207+J212+J217+J222+J227+J232+J237+J242+J247+J252+J257+J262+J267+J272+J277+J282+J287+J292+J297+J312+J302+J307</f>
        <v>3716805.0936</v>
      </c>
      <c r="K162" s="68" t="e">
        <f aca="false">E162+F162+G162+H162+I162+J162</f>
        <v>#VALUE!</v>
      </c>
    </row>
    <row r="163" customFormat="false" ht="18" hidden="false" customHeight="true" outlineLevel="0" collapsed="false">
      <c r="A163" s="65"/>
      <c r="B163" s="94"/>
      <c r="C163" s="78"/>
      <c r="D163" s="77" t="s">
        <v>281</v>
      </c>
      <c r="E163" s="68" t="e">
        <f aca="false">E168+E173+E178+E183+E188+E193+E198+E203+E208+E213+E218+E223+E228+E233+E238+E243+E248+E253+E258+E263+E268+E273+E278+E283+E288+E293+E298+E313+E303+E308</f>
        <v>#VALUE!</v>
      </c>
      <c r="F163" s="68" t="e">
        <f aca="false">F168+F173+F178+F183+F188+F193+F198+F203+F208+F213+F218+F223+F228+F233+F238+F243+F248+F253+F258+F263+F268+F273+F278+F283+F288+F293+F298+F313+F303+F308</f>
        <v>#VALUE!</v>
      </c>
      <c r="G163" s="68" t="n">
        <f aca="false">G168+G173+G178+G183+G188+G193+G198+G203+G208+G213+G218+G223+G228+G233+G238+G243+G248+G253+G258+G263+G268+G273+G278+G283+G288+G293+G298+G313+G303+G308</f>
        <v>1026568.9764</v>
      </c>
      <c r="H163" s="68" t="n">
        <f aca="false">H168+H173+H178+H183+H188+H193+H198+H203+H208+H213+H218+H223+H228+H233+H238+H243+H248+H253+H258+H263+H268+H273+H278+H283+H288+H293+H298+H313+H303+H308</f>
        <v>826568.9764</v>
      </c>
      <c r="I163" s="68" t="n">
        <f aca="false">I168+I173+I178+I183+I188+I193+I198+I203+I208+I213+I218+I223+I228+I233+I238+I243+I248+I253+I258+I263+I268+I273+I278+I283+I288+I293+I298+I313+I303+I308</f>
        <v>985299.4064</v>
      </c>
      <c r="J163" s="68" t="n">
        <f aca="false">J168+J173+J178+J183+J188+J193+J198+J203+J208+J213+J218+J223+J228+J233+J238+J243+J248+J253+J258+J263+J268+J273+J278+J283+J288+J293+J298+J313+J303+J308</f>
        <v>1126568.9764</v>
      </c>
      <c r="K163" s="68" t="e">
        <f aca="false">E163+F163+G163+H163+I163+J163</f>
        <v>#VALUE!</v>
      </c>
    </row>
    <row r="164" customFormat="false" ht="18" hidden="false" customHeight="true" outlineLevel="0" collapsed="false">
      <c r="A164" s="65"/>
      <c r="B164" s="94"/>
      <c r="C164" s="78"/>
      <c r="D164" s="77" t="s">
        <v>32</v>
      </c>
      <c r="E164" s="68" t="e">
        <f aca="false">E169+E174+E179+E184+E189+E194+E199+E204+E209+E214+E219+E224+E229+E234+E239+E244+E249+E254+E259+E264+E269+E274+E279+E284+E289+E294+E299+E314+E304+E309</f>
        <v>#VALUE!</v>
      </c>
      <c r="F164" s="68" t="e">
        <f aca="false">F169+F174+F179+F184+F189+F194+F199+F204+F209+F214+F219+F224+F229+F234+F239+F244+F249+F254+F259+F264+F269+F274+F279+F284+F289+F294+F299+F314+F304+F309</f>
        <v>#VALUE!</v>
      </c>
      <c r="G164" s="68" t="e">
        <f aca="false">G169+G174+G179+G184+G189+G194+G199+G204+G209+G214+G219+G224+G229+G234+G239+G244+G249+G254+G259+G264+G269+G274+G279+G284+G289+G294+G299+G314+G304+G309</f>
        <v>#VALUE!</v>
      </c>
      <c r="H164" s="68" t="e">
        <f aca="false">H169+H174+H179+H184+H189+H194+H199+H204+H209+H214+H219+H224+H229+H234+H239+H244+H249+H254+H259+H264+H269+H274+H279+H284+H289+H294+H299+H314+H304+H309</f>
        <v>#VALUE!</v>
      </c>
      <c r="I164" s="68" t="e">
        <f aca="false">I169+I174+I179+I184+I189+I194+I199+I204+I209+I214+I219+I224+I229+I234+I239+I244+I249+I254+I259+I264+I269+I274+I279+I284+I289+I294+I299+I314+I304+I309</f>
        <v>#VALUE!</v>
      </c>
      <c r="J164" s="68" t="e">
        <f aca="false">J169+J174+J179+J184+J189+J194+J199+J204+J209+J214+J219+J224+J229+J234+J239+J244+J249+J254+J259+J264+J269+J274+J279+J284+J289+J294+J299+J314+J304+J309</f>
        <v>#VALUE!</v>
      </c>
      <c r="K164" s="68" t="e">
        <f aca="false">E164+F164+G164+H164+I164+J164</f>
        <v>#VALUE!</v>
      </c>
    </row>
    <row r="165" customFormat="false" ht="11.25" hidden="false" customHeight="true" outlineLevel="0" collapsed="false">
      <c r="A165" s="103" t="s">
        <v>84</v>
      </c>
      <c r="B165" s="84" t="s">
        <v>44</v>
      </c>
      <c r="C165" s="19" t="s">
        <v>35</v>
      </c>
      <c r="D165" s="55" t="s">
        <v>28</v>
      </c>
      <c r="E165" s="104" t="e">
        <f aca="false">E166+E167+E168+E169</f>
        <v>#VALUE!</v>
      </c>
      <c r="F165" s="104" t="e">
        <f aca="false">F166+F167+F168+F169</f>
        <v>#VALUE!</v>
      </c>
      <c r="G165" s="104" t="e">
        <f aca="false">G166+G167+G168+G169</f>
        <v>#VALUE!</v>
      </c>
      <c r="H165" s="104" t="e">
        <f aca="false">H166+H167+H168+H169</f>
        <v>#VALUE!</v>
      </c>
      <c r="I165" s="104" t="e">
        <f aca="false">I166+I167+I168+I169</f>
        <v>#VALUE!</v>
      </c>
      <c r="J165" s="104" t="e">
        <f aca="false">J166+J167+J168+J169</f>
        <v>#VALUE!</v>
      </c>
      <c r="K165" s="81" t="e">
        <f aca="false">K166+K167+K168+K169</f>
        <v>#VALUE!</v>
      </c>
    </row>
    <row r="166" customFormat="false" ht="11.25" hidden="false" customHeight="true" outlineLevel="0" collapsed="false">
      <c r="A166" s="105"/>
      <c r="B166" s="84"/>
      <c r="C166" s="19"/>
      <c r="D166" s="55" t="s">
        <v>29</v>
      </c>
      <c r="E166" s="21" t="s">
        <v>89</v>
      </c>
      <c r="F166" s="21" t="s">
        <v>89</v>
      </c>
      <c r="G166" s="31" t="e">
        <f aca="false">F166*$M$9</f>
        <v>#VALUE!</v>
      </c>
      <c r="H166" s="31" t="e">
        <f aca="false">G166*$N$9</f>
        <v>#VALUE!</v>
      </c>
      <c r="I166" s="31" t="e">
        <f aca="false">H166*$O$9</f>
        <v>#VALUE!</v>
      </c>
      <c r="J166" s="106" t="e">
        <f aca="false">I166*$P$9</f>
        <v>#VALUE!</v>
      </c>
      <c r="K166" s="68" t="e">
        <f aca="false">E166+F166+G166+H166+I166+J166</f>
        <v>#VALUE!</v>
      </c>
    </row>
    <row r="167" customFormat="false" ht="11.25" hidden="false" customHeight="true" outlineLevel="0" collapsed="false">
      <c r="A167" s="105"/>
      <c r="B167" s="84"/>
      <c r="C167" s="19"/>
      <c r="D167" s="55" t="s">
        <v>30</v>
      </c>
      <c r="E167" s="21" t="n">
        <v>0</v>
      </c>
      <c r="F167" s="21" t="n">
        <v>0</v>
      </c>
      <c r="G167" s="31" t="n">
        <f aca="false">F167*$M$9</f>
        <v>0</v>
      </c>
      <c r="H167" s="31" t="n">
        <f aca="false">G167*$N$9</f>
        <v>0</v>
      </c>
      <c r="I167" s="31" t="n">
        <f aca="false">H167*$O$9</f>
        <v>0</v>
      </c>
      <c r="J167" s="106" t="n">
        <f aca="false">I167*$P$9</f>
        <v>0</v>
      </c>
      <c r="K167" s="68" t="n">
        <f aca="false">E167+F167+G167+H167+I167+J167</f>
        <v>0</v>
      </c>
    </row>
    <row r="168" customFormat="false" ht="13.5" hidden="false" customHeight="true" outlineLevel="0" collapsed="false">
      <c r="A168" s="105"/>
      <c r="B168" s="84"/>
      <c r="C168" s="19"/>
      <c r="D168" s="55" t="s">
        <v>281</v>
      </c>
      <c r="E168" s="107" t="n">
        <f aca="false">964878.46-E173-E198-E233-E243</f>
        <v>616712.92</v>
      </c>
      <c r="F168" s="107" t="n">
        <f aca="false">964886.11-F173-F198-F233-F243</f>
        <v>616585.05</v>
      </c>
      <c r="G168" s="107" t="n">
        <f aca="false">964886.11-G173-G198-G233-G243</f>
        <v>605091.11502</v>
      </c>
      <c r="H168" s="107" t="n">
        <f aca="false">964886.11-200000-H173-H198-H233-H243</f>
        <v>405091.11502</v>
      </c>
      <c r="I168" s="107" t="n">
        <f aca="false">964886.11-41269.57-I173-I198-I233-I243</f>
        <v>563821.54502</v>
      </c>
      <c r="J168" s="107" t="n">
        <f aca="false">964886.11+100000-J173-J198-J233-J243</f>
        <v>705091.11502</v>
      </c>
      <c r="K168" s="68" t="n">
        <f aca="false">E168+F168+G168+H168+I168+J168</f>
        <v>3512392.86008</v>
      </c>
    </row>
    <row r="169" customFormat="false" ht="11.25" hidden="false" customHeight="true" outlineLevel="0" collapsed="false">
      <c r="A169" s="105"/>
      <c r="B169" s="84"/>
      <c r="C169" s="19"/>
      <c r="D169" s="55" t="s">
        <v>32</v>
      </c>
      <c r="E169" s="21" t="s">
        <v>89</v>
      </c>
      <c r="F169" s="21" t="s">
        <v>89</v>
      </c>
      <c r="G169" s="31" t="e">
        <f aca="false">F169*$M$9</f>
        <v>#VALUE!</v>
      </c>
      <c r="H169" s="31" t="e">
        <f aca="false">G169*$N$9</f>
        <v>#VALUE!</v>
      </c>
      <c r="I169" s="31" t="e">
        <f aca="false">H169*$O$9</f>
        <v>#VALUE!</v>
      </c>
      <c r="J169" s="106" t="e">
        <f aca="false">I169*$P$9</f>
        <v>#VALUE!</v>
      </c>
      <c r="K169" s="68" t="e">
        <f aca="false">E169+F169+G169+H169+I169+J169</f>
        <v>#VALUE!</v>
      </c>
    </row>
    <row r="170" customFormat="false" ht="11.25" hidden="false" customHeight="true" outlineLevel="0" collapsed="false">
      <c r="A170" s="103" t="s">
        <v>85</v>
      </c>
      <c r="B170" s="84" t="s">
        <v>86</v>
      </c>
      <c r="C170" s="19" t="s">
        <v>35</v>
      </c>
      <c r="D170" s="55" t="s">
        <v>28</v>
      </c>
      <c r="E170" s="85" t="e">
        <f aca="false">E171+E172+E173+E174</f>
        <v>#VALUE!</v>
      </c>
      <c r="F170" s="85" t="e">
        <f aca="false">F171+F172+F173+F174</f>
        <v>#VALUE!</v>
      </c>
      <c r="G170" s="85" t="e">
        <f aca="false">G171+G172+G173+G174</f>
        <v>#VALUE!</v>
      </c>
      <c r="H170" s="85" t="e">
        <f aca="false">H171+H172+H173+H174</f>
        <v>#VALUE!</v>
      </c>
      <c r="I170" s="85" t="e">
        <f aca="false">I171+I172+I173+I174</f>
        <v>#VALUE!</v>
      </c>
      <c r="J170" s="104" t="e">
        <f aca="false">J171+J172+J173+J174</f>
        <v>#VALUE!</v>
      </c>
      <c r="K170" s="81" t="e">
        <f aca="false">K171+K172+K173+K174</f>
        <v>#VALUE!</v>
      </c>
    </row>
    <row r="171" customFormat="false" ht="11.25" hidden="false" customHeight="true" outlineLevel="0" collapsed="false">
      <c r="A171" s="105"/>
      <c r="B171" s="84"/>
      <c r="C171" s="19"/>
      <c r="D171" s="55" t="s">
        <v>29</v>
      </c>
      <c r="E171" s="21" t="s">
        <v>89</v>
      </c>
      <c r="F171" s="21" t="s">
        <v>89</v>
      </c>
      <c r="G171" s="31" t="e">
        <f aca="false">F171*$M$9</f>
        <v>#VALUE!</v>
      </c>
      <c r="H171" s="31" t="e">
        <f aca="false">G171*$N$9</f>
        <v>#VALUE!</v>
      </c>
      <c r="I171" s="31" t="e">
        <f aca="false">H171*$O$9</f>
        <v>#VALUE!</v>
      </c>
      <c r="J171" s="106" t="e">
        <f aca="false">I171*$P$9</f>
        <v>#VALUE!</v>
      </c>
      <c r="K171" s="68" t="e">
        <f aca="false">E171+F171+G171+H171+I171+J171</f>
        <v>#VALUE!</v>
      </c>
    </row>
    <row r="172" customFormat="false" ht="11.25" hidden="false" customHeight="true" outlineLevel="0" collapsed="false">
      <c r="A172" s="105"/>
      <c r="B172" s="84"/>
      <c r="C172" s="19"/>
      <c r="D172" s="55" t="s">
        <v>30</v>
      </c>
      <c r="E172" s="21" t="n">
        <v>0</v>
      </c>
      <c r="F172" s="21" t="n">
        <v>0</v>
      </c>
      <c r="G172" s="31" t="n">
        <f aca="false">F172*$M$9</f>
        <v>0</v>
      </c>
      <c r="H172" s="31" t="n">
        <f aca="false">G172*$N$9</f>
        <v>0</v>
      </c>
      <c r="I172" s="31" t="n">
        <f aca="false">H172*$O$9</f>
        <v>0</v>
      </c>
      <c r="J172" s="106" t="n">
        <f aca="false">I172*$P$9</f>
        <v>0</v>
      </c>
      <c r="K172" s="68" t="n">
        <f aca="false">E172+F172+G172+H172+I172+J172</f>
        <v>0</v>
      </c>
    </row>
    <row r="173" customFormat="false" ht="11.25" hidden="false" customHeight="true" outlineLevel="0" collapsed="false">
      <c r="A173" s="105"/>
      <c r="B173" s="84"/>
      <c r="C173" s="19"/>
      <c r="D173" s="55" t="s">
        <v>281</v>
      </c>
      <c r="E173" s="107" t="n">
        <v>61444.01</v>
      </c>
      <c r="F173" s="107" t="n">
        <v>61444.01</v>
      </c>
      <c r="G173" s="31" t="n">
        <v>63471.66233</v>
      </c>
      <c r="H173" s="31" t="n">
        <v>63471.66233</v>
      </c>
      <c r="I173" s="31" t="n">
        <v>63471.66233</v>
      </c>
      <c r="J173" s="31" t="n">
        <v>63471.66233</v>
      </c>
      <c r="K173" s="68" t="n">
        <f aca="false">E173+F173+G173+H173+I173+J173</f>
        <v>376774.66932</v>
      </c>
    </row>
    <row r="174" customFormat="false" ht="11.25" hidden="false" customHeight="true" outlineLevel="0" collapsed="false">
      <c r="A174" s="105"/>
      <c r="B174" s="84"/>
      <c r="C174" s="19"/>
      <c r="D174" s="55" t="s">
        <v>32</v>
      </c>
      <c r="E174" s="21" t="s">
        <v>89</v>
      </c>
      <c r="F174" s="21" t="s">
        <v>89</v>
      </c>
      <c r="G174" s="31" t="e">
        <f aca="false">F174*$M$9</f>
        <v>#VALUE!</v>
      </c>
      <c r="H174" s="31" t="e">
        <f aca="false">G174*$N$9</f>
        <v>#VALUE!</v>
      </c>
      <c r="I174" s="31" t="e">
        <f aca="false">H174*$O$9</f>
        <v>#VALUE!</v>
      </c>
      <c r="J174" s="106" t="e">
        <f aca="false">I174*$P$9</f>
        <v>#VALUE!</v>
      </c>
      <c r="K174" s="68" t="e">
        <f aca="false">E174+F174+G174+H174+I174+J174</f>
        <v>#VALUE!</v>
      </c>
    </row>
    <row r="175" customFormat="false" ht="11.25" hidden="false" customHeight="true" outlineLevel="0" collapsed="false">
      <c r="A175" s="103" t="s">
        <v>87</v>
      </c>
      <c r="B175" s="84" t="s">
        <v>88</v>
      </c>
      <c r="C175" s="19" t="s">
        <v>35</v>
      </c>
      <c r="D175" s="55" t="s">
        <v>28</v>
      </c>
      <c r="E175" s="85" t="e">
        <f aca="false">E176+E177+E178+E179</f>
        <v>#VALUE!</v>
      </c>
      <c r="F175" s="85" t="e">
        <f aca="false">F176+F177+F178+F179</f>
        <v>#VALUE!</v>
      </c>
      <c r="G175" s="85" t="e">
        <f aca="false">G176+G177+G178+G179</f>
        <v>#VALUE!</v>
      </c>
      <c r="H175" s="85" t="e">
        <f aca="false">H176+H177+H178+H179</f>
        <v>#VALUE!</v>
      </c>
      <c r="I175" s="85" t="e">
        <f aca="false">I176+I177+I178+I179</f>
        <v>#VALUE!</v>
      </c>
      <c r="J175" s="104" t="e">
        <f aca="false">J176+J177+J178+J179</f>
        <v>#VALUE!</v>
      </c>
      <c r="K175" s="81" t="e">
        <f aca="false">K176+K177+K178+K179</f>
        <v>#VALUE!</v>
      </c>
    </row>
    <row r="176" customFormat="false" ht="11.25" hidden="false" customHeight="true" outlineLevel="0" collapsed="false">
      <c r="A176" s="105"/>
      <c r="B176" s="84"/>
      <c r="C176" s="19"/>
      <c r="D176" s="55" t="s">
        <v>29</v>
      </c>
      <c r="E176" s="21" t="s">
        <v>89</v>
      </c>
      <c r="F176" s="21" t="s">
        <v>89</v>
      </c>
      <c r="G176" s="31" t="e">
        <f aca="false">F176*$M$9</f>
        <v>#VALUE!</v>
      </c>
      <c r="H176" s="31" t="e">
        <f aca="false">G176*$N$9</f>
        <v>#VALUE!</v>
      </c>
      <c r="I176" s="31" t="e">
        <f aca="false">H176*$O$9</f>
        <v>#VALUE!</v>
      </c>
      <c r="J176" s="106" t="e">
        <f aca="false">I176*$P$9</f>
        <v>#VALUE!</v>
      </c>
      <c r="K176" s="68" t="e">
        <f aca="false">E176+F176+G176+H176+I176+J176</f>
        <v>#VALUE!</v>
      </c>
    </row>
    <row r="177" customFormat="false" ht="11.25" hidden="false" customHeight="true" outlineLevel="0" collapsed="false">
      <c r="A177" s="105"/>
      <c r="B177" s="84"/>
      <c r="C177" s="19"/>
      <c r="D177" s="55" t="s">
        <v>30</v>
      </c>
      <c r="E177" s="107" t="n">
        <v>446635.91</v>
      </c>
      <c r="F177" s="107" t="n">
        <v>451149.21</v>
      </c>
      <c r="G177" s="31" t="n">
        <v>452794.01</v>
      </c>
      <c r="H177" s="31" t="n">
        <v>452794.01</v>
      </c>
      <c r="I177" s="31" t="n">
        <v>452794.01</v>
      </c>
      <c r="J177" s="31" t="n">
        <v>452794.01</v>
      </c>
      <c r="K177" s="68" t="n">
        <f aca="false">E177+F177+G177+H177+I177+J177</f>
        <v>2708961.16</v>
      </c>
    </row>
    <row r="178" customFormat="false" ht="11.25" hidden="false" customHeight="true" outlineLevel="0" collapsed="false">
      <c r="A178" s="105"/>
      <c r="B178" s="84"/>
      <c r="C178" s="19"/>
      <c r="D178" s="55" t="s">
        <v>281</v>
      </c>
      <c r="E178" s="31" t="n">
        <v>0</v>
      </c>
      <c r="F178" s="31" t="n">
        <v>0</v>
      </c>
      <c r="G178" s="31" t="n">
        <f aca="false">F178*$M$9</f>
        <v>0</v>
      </c>
      <c r="H178" s="31" t="n">
        <f aca="false">G178*$N$9</f>
        <v>0</v>
      </c>
      <c r="I178" s="31" t="n">
        <f aca="false">H178*$O$9</f>
        <v>0</v>
      </c>
      <c r="J178" s="106" t="n">
        <f aca="false">I178*$P$9</f>
        <v>0</v>
      </c>
      <c r="K178" s="68" t="n">
        <f aca="false">E178+F178+G178+H178+I178+J178</f>
        <v>0</v>
      </c>
    </row>
    <row r="179" customFormat="false" ht="11.25" hidden="false" customHeight="true" outlineLevel="0" collapsed="false">
      <c r="A179" s="105"/>
      <c r="B179" s="84"/>
      <c r="C179" s="19"/>
      <c r="D179" s="55" t="s">
        <v>32</v>
      </c>
      <c r="E179" s="31" t="s">
        <v>89</v>
      </c>
      <c r="F179" s="31" t="s">
        <v>89</v>
      </c>
      <c r="G179" s="31" t="e">
        <f aca="false">F179*$M$9</f>
        <v>#VALUE!</v>
      </c>
      <c r="H179" s="31" t="e">
        <f aca="false">G179*$N$9</f>
        <v>#VALUE!</v>
      </c>
      <c r="I179" s="31" t="e">
        <f aca="false">H179*$O$9</f>
        <v>#VALUE!</v>
      </c>
      <c r="J179" s="106" t="e">
        <f aca="false">I179*$P$9</f>
        <v>#VALUE!</v>
      </c>
      <c r="K179" s="68" t="e">
        <f aca="false">E179+F179+G179+H179+I179+J179</f>
        <v>#VALUE!</v>
      </c>
    </row>
    <row r="180" customFormat="false" ht="11.25" hidden="false" customHeight="true" outlineLevel="0" collapsed="false">
      <c r="A180" s="103" t="s">
        <v>90</v>
      </c>
      <c r="B180" s="84" t="s">
        <v>91</v>
      </c>
      <c r="C180" s="19" t="s">
        <v>35</v>
      </c>
      <c r="D180" s="55" t="s">
        <v>28</v>
      </c>
      <c r="E180" s="85" t="e">
        <f aca="false">E181+E182+E183+E184</f>
        <v>#VALUE!</v>
      </c>
      <c r="F180" s="85" t="e">
        <f aca="false">F181+F182+F183+F184</f>
        <v>#VALUE!</v>
      </c>
      <c r="G180" s="85" t="e">
        <f aca="false">G181+G182+G183+G184</f>
        <v>#VALUE!</v>
      </c>
      <c r="H180" s="85" t="e">
        <f aca="false">H181+H182+H183+H184</f>
        <v>#VALUE!</v>
      </c>
      <c r="I180" s="85" t="e">
        <f aca="false">I181+I182+I183+I184</f>
        <v>#VALUE!</v>
      </c>
      <c r="J180" s="104" t="e">
        <f aca="false">J181+J182+J183+J184</f>
        <v>#VALUE!</v>
      </c>
      <c r="K180" s="81" t="e">
        <f aca="false">K181+K182+K183+K184</f>
        <v>#VALUE!</v>
      </c>
    </row>
    <row r="181" customFormat="false" ht="11.25" hidden="false" customHeight="true" outlineLevel="0" collapsed="false">
      <c r="A181" s="105"/>
      <c r="B181" s="84"/>
      <c r="C181" s="19"/>
      <c r="D181" s="55" t="s">
        <v>29</v>
      </c>
      <c r="E181" s="31" t="s">
        <v>89</v>
      </c>
      <c r="F181" s="31" t="s">
        <v>89</v>
      </c>
      <c r="G181" s="31" t="e">
        <f aca="false">F181*$M$9</f>
        <v>#VALUE!</v>
      </c>
      <c r="H181" s="31" t="e">
        <f aca="false">G181*$N$9</f>
        <v>#VALUE!</v>
      </c>
      <c r="I181" s="31" t="e">
        <f aca="false">H181*$O$9</f>
        <v>#VALUE!</v>
      </c>
      <c r="J181" s="106" t="e">
        <f aca="false">I181*$P$9</f>
        <v>#VALUE!</v>
      </c>
      <c r="K181" s="68" t="e">
        <f aca="false">E181+F181+G181+H181+I181+J181</f>
        <v>#VALUE!</v>
      </c>
    </row>
    <row r="182" customFormat="false" ht="11.25" hidden="false" customHeight="true" outlineLevel="0" collapsed="false">
      <c r="A182" s="105"/>
      <c r="B182" s="84"/>
      <c r="C182" s="19"/>
      <c r="D182" s="55" t="s">
        <v>30</v>
      </c>
      <c r="E182" s="107" t="n">
        <v>59859.11</v>
      </c>
      <c r="F182" s="107" t="n">
        <v>59869.01</v>
      </c>
      <c r="G182" s="31" t="n">
        <v>59879.51</v>
      </c>
      <c r="H182" s="31" t="n">
        <v>59879.51</v>
      </c>
      <c r="I182" s="31" t="n">
        <v>59879.51</v>
      </c>
      <c r="J182" s="31" t="n">
        <v>59879.51</v>
      </c>
      <c r="K182" s="68" t="n">
        <f aca="false">E182+F182+G182+H182+I182+J182</f>
        <v>359246.16</v>
      </c>
    </row>
    <row r="183" customFormat="false" ht="11.25" hidden="false" customHeight="true" outlineLevel="0" collapsed="false">
      <c r="A183" s="105"/>
      <c r="B183" s="84"/>
      <c r="C183" s="19"/>
      <c r="D183" s="55" t="s">
        <v>281</v>
      </c>
      <c r="E183" s="31" t="n">
        <v>0</v>
      </c>
      <c r="F183" s="31" t="n">
        <v>0</v>
      </c>
      <c r="G183" s="31" t="n">
        <f aca="false">F183*$M$9</f>
        <v>0</v>
      </c>
      <c r="H183" s="31" t="n">
        <f aca="false">G183*$N$9</f>
        <v>0</v>
      </c>
      <c r="I183" s="31" t="n">
        <f aca="false">H183*$O$9</f>
        <v>0</v>
      </c>
      <c r="J183" s="106" t="n">
        <f aca="false">I183*$P$9</f>
        <v>0</v>
      </c>
      <c r="K183" s="68" t="n">
        <f aca="false">E183+F183+G183+H183+I183+J183</f>
        <v>0</v>
      </c>
    </row>
    <row r="184" customFormat="false" ht="11.25" hidden="false" customHeight="true" outlineLevel="0" collapsed="false">
      <c r="A184" s="105"/>
      <c r="B184" s="84"/>
      <c r="C184" s="19"/>
      <c r="D184" s="55" t="s">
        <v>32</v>
      </c>
      <c r="E184" s="31" t="s">
        <v>89</v>
      </c>
      <c r="F184" s="31" t="s">
        <v>89</v>
      </c>
      <c r="G184" s="31" t="e">
        <f aca="false">F184*$M$9</f>
        <v>#VALUE!</v>
      </c>
      <c r="H184" s="31" t="e">
        <f aca="false">G184*$N$9</f>
        <v>#VALUE!</v>
      </c>
      <c r="I184" s="31" t="e">
        <f aca="false">H184*$O$9</f>
        <v>#VALUE!</v>
      </c>
      <c r="J184" s="106" t="e">
        <f aca="false">I184*$P$9</f>
        <v>#VALUE!</v>
      </c>
      <c r="K184" s="68" t="e">
        <f aca="false">E184+F184+G184+H184+I184+J184</f>
        <v>#VALUE!</v>
      </c>
    </row>
    <row r="185" customFormat="false" ht="11.25" hidden="false" customHeight="true" outlineLevel="0" collapsed="false">
      <c r="A185" s="103" t="s">
        <v>92</v>
      </c>
      <c r="B185" s="84" t="s">
        <v>93</v>
      </c>
      <c r="C185" s="19" t="s">
        <v>35</v>
      </c>
      <c r="D185" s="55" t="s">
        <v>28</v>
      </c>
      <c r="E185" s="104" t="e">
        <f aca="false">E186+E187+E188+E189</f>
        <v>#VALUE!</v>
      </c>
      <c r="F185" s="104" t="e">
        <f aca="false">F186+F187+F188+F189</f>
        <v>#VALUE!</v>
      </c>
      <c r="G185" s="104" t="e">
        <f aca="false">G186+G187+G188+G189</f>
        <v>#VALUE!</v>
      </c>
      <c r="H185" s="104" t="e">
        <f aca="false">H186+H187+H188+H189</f>
        <v>#VALUE!</v>
      </c>
      <c r="I185" s="104" t="e">
        <f aca="false">I186+I187+I188+I189</f>
        <v>#VALUE!</v>
      </c>
      <c r="J185" s="104" t="e">
        <f aca="false">J186+J187+J188+J189</f>
        <v>#VALUE!</v>
      </c>
      <c r="K185" s="81" t="e">
        <f aca="false">K186+K187+K188+K189</f>
        <v>#VALUE!</v>
      </c>
    </row>
    <row r="186" customFormat="false" ht="11.25" hidden="false" customHeight="true" outlineLevel="0" collapsed="false">
      <c r="A186" s="105"/>
      <c r="B186" s="84"/>
      <c r="C186" s="19"/>
      <c r="D186" s="55" t="s">
        <v>29</v>
      </c>
      <c r="E186" s="31" t="s">
        <v>89</v>
      </c>
      <c r="F186" s="31" t="s">
        <v>89</v>
      </c>
      <c r="G186" s="31" t="e">
        <f aca="false">F186*$M$9</f>
        <v>#VALUE!</v>
      </c>
      <c r="H186" s="31" t="e">
        <f aca="false">G186*$N$9</f>
        <v>#VALUE!</v>
      </c>
      <c r="I186" s="31" t="e">
        <f aca="false">H186*$O$9</f>
        <v>#VALUE!</v>
      </c>
      <c r="J186" s="31" t="e">
        <f aca="false">I186*$P$9</f>
        <v>#VALUE!</v>
      </c>
      <c r="K186" s="68" t="e">
        <f aca="false">E186+F186+G186+H186+I186+J186</f>
        <v>#VALUE!</v>
      </c>
    </row>
    <row r="187" customFormat="false" ht="13.5" hidden="false" customHeight="true" outlineLevel="0" collapsed="false">
      <c r="A187" s="105"/>
      <c r="B187" s="84"/>
      <c r="C187" s="19"/>
      <c r="D187" s="55" t="s">
        <v>30</v>
      </c>
      <c r="E187" s="107" t="n">
        <v>2830737.52</v>
      </c>
      <c r="F187" s="107" t="n">
        <v>2833610.52</v>
      </c>
      <c r="G187" s="31" t="n">
        <v>2836598.42</v>
      </c>
      <c r="H187" s="31" t="n">
        <v>2836598.42</v>
      </c>
      <c r="I187" s="31" t="n">
        <v>2836598.42</v>
      </c>
      <c r="J187" s="31" t="n">
        <v>2836598.42</v>
      </c>
      <c r="K187" s="68" t="n">
        <f aca="false">E187+F187+G187+H187+I187+J187</f>
        <v>17010741.72</v>
      </c>
    </row>
    <row r="188" customFormat="false" ht="11.25" hidden="false" customHeight="true" outlineLevel="0" collapsed="false">
      <c r="A188" s="105"/>
      <c r="B188" s="84"/>
      <c r="C188" s="19"/>
      <c r="D188" s="55" t="s">
        <v>281</v>
      </c>
      <c r="E188" s="31" t="n">
        <v>0</v>
      </c>
      <c r="F188" s="31" t="n">
        <v>0</v>
      </c>
      <c r="G188" s="31" t="n">
        <f aca="false">F188*$M$9</f>
        <v>0</v>
      </c>
      <c r="H188" s="31" t="n">
        <f aca="false">G188*$N$9</f>
        <v>0</v>
      </c>
      <c r="I188" s="31" t="n">
        <f aca="false">H188*$O$9</f>
        <v>0</v>
      </c>
      <c r="J188" s="31" t="n">
        <f aca="false">I188*$P$9</f>
        <v>0</v>
      </c>
      <c r="K188" s="68" t="n">
        <f aca="false">E188+F188+G188+H188+I188+J188</f>
        <v>0</v>
      </c>
    </row>
    <row r="189" customFormat="false" ht="11.25" hidden="false" customHeight="true" outlineLevel="0" collapsed="false">
      <c r="A189" s="105"/>
      <c r="B189" s="84"/>
      <c r="C189" s="19"/>
      <c r="D189" s="55" t="s">
        <v>32</v>
      </c>
      <c r="E189" s="31" t="s">
        <v>89</v>
      </c>
      <c r="F189" s="31" t="s">
        <v>89</v>
      </c>
      <c r="G189" s="31" t="e">
        <f aca="false">F189*$M$9</f>
        <v>#VALUE!</v>
      </c>
      <c r="H189" s="31" t="e">
        <f aca="false">G189*$N$9</f>
        <v>#VALUE!</v>
      </c>
      <c r="I189" s="31" t="e">
        <f aca="false">H189*$O$9</f>
        <v>#VALUE!</v>
      </c>
      <c r="J189" s="31" t="e">
        <f aca="false">I189*$P$9</f>
        <v>#VALUE!</v>
      </c>
      <c r="K189" s="68" t="e">
        <f aca="false">E189+F189+G189+H189+I189+J189</f>
        <v>#VALUE!</v>
      </c>
    </row>
    <row r="190" customFormat="false" ht="11.25" hidden="false" customHeight="true" outlineLevel="0" collapsed="false">
      <c r="A190" s="103" t="s">
        <v>94</v>
      </c>
      <c r="B190" s="84" t="s">
        <v>95</v>
      </c>
      <c r="C190" s="19" t="s">
        <v>35</v>
      </c>
      <c r="D190" s="55" t="s">
        <v>28</v>
      </c>
      <c r="E190" s="85" t="e">
        <f aca="false">E191+E192+E193+E194</f>
        <v>#VALUE!</v>
      </c>
      <c r="F190" s="85" t="e">
        <f aca="false">F191+F192+F193+F194</f>
        <v>#VALUE!</v>
      </c>
      <c r="G190" s="85" t="n">
        <f aca="false">G191+G192+G193+G194</f>
        <v>29371.4</v>
      </c>
      <c r="H190" s="85" t="n">
        <f aca="false">H191+H192+H193+H194</f>
        <v>29371.4</v>
      </c>
      <c r="I190" s="85" t="n">
        <f aca="false">I191+I192+I193+I194</f>
        <v>29371.4</v>
      </c>
      <c r="J190" s="85" t="n">
        <f aca="false">J191+J192+J193+J194</f>
        <v>29371.4</v>
      </c>
      <c r="K190" s="81" t="e">
        <f aca="false">K191+K192+K193+K194</f>
        <v>#VALUE!</v>
      </c>
    </row>
    <row r="191" customFormat="false" ht="11.25" hidden="false" customHeight="true" outlineLevel="0" collapsed="false">
      <c r="A191" s="105"/>
      <c r="B191" s="84"/>
      <c r="C191" s="19"/>
      <c r="D191" s="55" t="s">
        <v>29</v>
      </c>
      <c r="E191" s="21" t="s">
        <v>89</v>
      </c>
      <c r="F191" s="21" t="s">
        <v>89</v>
      </c>
      <c r="G191" s="31" t="n">
        <v>0</v>
      </c>
      <c r="H191" s="31" t="n">
        <v>0</v>
      </c>
      <c r="I191" s="31" t="n">
        <v>0</v>
      </c>
      <c r="J191" s="31" t="n">
        <f aca="false">I191*$P$9</f>
        <v>0</v>
      </c>
      <c r="K191" s="68" t="e">
        <f aca="false">E191+F191+G191+H191+I191+J191</f>
        <v>#VALUE!</v>
      </c>
    </row>
    <row r="192" customFormat="false" ht="11.25" hidden="false" customHeight="true" outlineLevel="0" collapsed="false">
      <c r="A192" s="105"/>
      <c r="B192" s="84"/>
      <c r="C192" s="19"/>
      <c r="D192" s="55" t="s">
        <v>30</v>
      </c>
      <c r="E192" s="48" t="n">
        <v>29334.7</v>
      </c>
      <c r="F192" s="48" t="n">
        <v>29352.7</v>
      </c>
      <c r="G192" s="31" t="n">
        <v>29371.4</v>
      </c>
      <c r="H192" s="31" t="n">
        <v>29371.4</v>
      </c>
      <c r="I192" s="31" t="n">
        <v>29371.4</v>
      </c>
      <c r="J192" s="31" t="n">
        <v>29371.4</v>
      </c>
      <c r="K192" s="68" t="n">
        <f aca="false">E192+F192+G192+H192+I192+J192</f>
        <v>176173</v>
      </c>
    </row>
    <row r="193" customFormat="false" ht="11.25" hidden="false" customHeight="true" outlineLevel="0" collapsed="false">
      <c r="A193" s="105"/>
      <c r="B193" s="84"/>
      <c r="C193" s="19"/>
      <c r="D193" s="55" t="s">
        <v>281</v>
      </c>
      <c r="E193" s="21" t="s">
        <v>89</v>
      </c>
      <c r="F193" s="21" t="s">
        <v>89</v>
      </c>
      <c r="G193" s="31" t="n">
        <v>0</v>
      </c>
      <c r="H193" s="31" t="n">
        <v>0</v>
      </c>
      <c r="I193" s="31" t="n">
        <v>0</v>
      </c>
      <c r="J193" s="31" t="n">
        <f aca="false">I193*$P$9</f>
        <v>0</v>
      </c>
      <c r="K193" s="68" t="e">
        <f aca="false">E193+F193+G193+H193+I193+J193</f>
        <v>#VALUE!</v>
      </c>
    </row>
    <row r="194" customFormat="false" ht="11.25" hidden="false" customHeight="true" outlineLevel="0" collapsed="false">
      <c r="A194" s="105"/>
      <c r="B194" s="84"/>
      <c r="C194" s="19"/>
      <c r="D194" s="55" t="s">
        <v>32</v>
      </c>
      <c r="E194" s="21" t="s">
        <v>89</v>
      </c>
      <c r="F194" s="21" t="s">
        <v>89</v>
      </c>
      <c r="G194" s="31" t="n">
        <v>0</v>
      </c>
      <c r="H194" s="31" t="n">
        <v>0</v>
      </c>
      <c r="I194" s="31" t="n">
        <v>0</v>
      </c>
      <c r="J194" s="31" t="n">
        <f aca="false">I194*$P$9</f>
        <v>0</v>
      </c>
      <c r="K194" s="68" t="e">
        <f aca="false">E194+F194+G194+H194+I194+J194</f>
        <v>#VALUE!</v>
      </c>
    </row>
    <row r="195" customFormat="false" ht="11.25" hidden="false" customHeight="true" outlineLevel="0" collapsed="false">
      <c r="A195" s="103" t="s">
        <v>96</v>
      </c>
      <c r="B195" s="84" t="s">
        <v>97</v>
      </c>
      <c r="C195" s="19" t="s">
        <v>35</v>
      </c>
      <c r="D195" s="55" t="s">
        <v>28</v>
      </c>
      <c r="E195" s="85" t="e">
        <f aca="false">E196+E197+E198+E199</f>
        <v>#VALUE!</v>
      </c>
      <c r="F195" s="85" t="e">
        <f aca="false">F196+F197+F198+F199</f>
        <v>#VALUE!</v>
      </c>
      <c r="G195" s="85" t="n">
        <f aca="false">G196+G197+G198+G199</f>
        <v>282832.16671</v>
      </c>
      <c r="H195" s="85" t="n">
        <f aca="false">H196+H197+H198+H199</f>
        <v>282832.16671</v>
      </c>
      <c r="I195" s="85" t="n">
        <f aca="false">I196+I197+I198+I199</f>
        <v>282832.16671</v>
      </c>
      <c r="J195" s="85" t="n">
        <f aca="false">J196+J197+J198+J199</f>
        <v>282832.16671</v>
      </c>
      <c r="K195" s="81" t="e">
        <f aca="false">K196+K197+K198+K199</f>
        <v>#VALUE!</v>
      </c>
    </row>
    <row r="196" customFormat="false" ht="11.25" hidden="false" customHeight="true" outlineLevel="0" collapsed="false">
      <c r="A196" s="105"/>
      <c r="B196" s="84"/>
      <c r="C196" s="19"/>
      <c r="D196" s="55" t="s">
        <v>29</v>
      </c>
      <c r="E196" s="21" t="s">
        <v>89</v>
      </c>
      <c r="F196" s="21" t="s">
        <v>89</v>
      </c>
      <c r="G196" s="31" t="n">
        <v>0</v>
      </c>
      <c r="H196" s="31" t="n">
        <v>0</v>
      </c>
      <c r="I196" s="31" t="n">
        <v>0</v>
      </c>
      <c r="J196" s="31" t="n">
        <f aca="false">I196*$P$9</f>
        <v>0</v>
      </c>
      <c r="K196" s="68" t="e">
        <f aca="false">E196+F196+G196+H196+I196+J196</f>
        <v>#VALUE!</v>
      </c>
    </row>
    <row r="197" customFormat="false" ht="11.25" hidden="false" customHeight="true" outlineLevel="0" collapsed="false">
      <c r="A197" s="105"/>
      <c r="B197" s="84"/>
      <c r="C197" s="19"/>
      <c r="D197" s="55" t="s">
        <v>30</v>
      </c>
      <c r="E197" s="21" t="s">
        <v>89</v>
      </c>
      <c r="F197" s="21" t="s">
        <v>89</v>
      </c>
      <c r="G197" s="31" t="n">
        <v>0</v>
      </c>
      <c r="H197" s="31" t="n">
        <v>0</v>
      </c>
      <c r="I197" s="31" t="n">
        <v>0</v>
      </c>
      <c r="J197" s="31" t="n">
        <f aca="false">I197*$P$9</f>
        <v>0</v>
      </c>
      <c r="K197" s="68" t="e">
        <f aca="false">E197+F197+G197+H197+I197+J197</f>
        <v>#VALUE!</v>
      </c>
    </row>
    <row r="198" customFormat="false" ht="11.25" hidden="false" customHeight="true" outlineLevel="0" collapsed="false">
      <c r="A198" s="105"/>
      <c r="B198" s="84"/>
      <c r="C198" s="19"/>
      <c r="D198" s="55" t="s">
        <v>281</v>
      </c>
      <c r="E198" s="48" t="n">
        <v>273661.35</v>
      </c>
      <c r="F198" s="48" t="n">
        <v>273796.87</v>
      </c>
      <c r="G198" s="31" t="n">
        <v>282832.16671</v>
      </c>
      <c r="H198" s="31" t="n">
        <v>282832.16671</v>
      </c>
      <c r="I198" s="31" t="n">
        <v>282832.16671</v>
      </c>
      <c r="J198" s="31" t="n">
        <v>282832.16671</v>
      </c>
      <c r="K198" s="68" t="n">
        <f aca="false">E198+F198+G198+H198+I198+J198</f>
        <v>1678786.88684</v>
      </c>
    </row>
    <row r="199" customFormat="false" ht="11.25" hidden="false" customHeight="true" outlineLevel="0" collapsed="false">
      <c r="A199" s="105"/>
      <c r="B199" s="84"/>
      <c r="C199" s="19"/>
      <c r="D199" s="55" t="s">
        <v>32</v>
      </c>
      <c r="E199" s="21" t="s">
        <v>89</v>
      </c>
      <c r="F199" s="21" t="s">
        <v>89</v>
      </c>
      <c r="G199" s="31" t="n">
        <v>0</v>
      </c>
      <c r="H199" s="31" t="n">
        <v>0</v>
      </c>
      <c r="I199" s="31" t="n">
        <v>0</v>
      </c>
      <c r="J199" s="31" t="n">
        <f aca="false">I199*$P$9</f>
        <v>0</v>
      </c>
      <c r="K199" s="68" t="e">
        <f aca="false">E199+F199+G199+H199+I199+J199</f>
        <v>#VALUE!</v>
      </c>
    </row>
    <row r="200" customFormat="false" ht="18" hidden="false" customHeight="true" outlineLevel="0" collapsed="false">
      <c r="A200" s="103" t="s">
        <v>98</v>
      </c>
      <c r="B200" s="84" t="s">
        <v>99</v>
      </c>
      <c r="C200" s="19" t="s">
        <v>35</v>
      </c>
      <c r="D200" s="55" t="s">
        <v>28</v>
      </c>
      <c r="E200" s="85" t="e">
        <f aca="false">E201+E202+E203+E204</f>
        <v>#VALUE!</v>
      </c>
      <c r="F200" s="85" t="e">
        <f aca="false">F201+F202+F203+F204</f>
        <v>#VALUE!</v>
      </c>
      <c r="G200" s="85" t="n">
        <f aca="false">G201+G202+G203+G204</f>
        <v>89153.93</v>
      </c>
      <c r="H200" s="85" t="n">
        <f aca="false">H201+H202+H203+H204</f>
        <v>89153.93</v>
      </c>
      <c r="I200" s="85" t="n">
        <f aca="false">I201+I202+I203+I204</f>
        <v>89153.93</v>
      </c>
      <c r="J200" s="85" t="n">
        <f aca="false">J201+J202+J203+J204</f>
        <v>89153.93</v>
      </c>
      <c r="K200" s="81" t="e">
        <f aca="false">K201+K202+K203+K204</f>
        <v>#VALUE!</v>
      </c>
    </row>
    <row r="201" customFormat="false" ht="11.25" hidden="false" customHeight="true" outlineLevel="0" collapsed="false">
      <c r="A201" s="105"/>
      <c r="B201" s="84"/>
      <c r="C201" s="19"/>
      <c r="D201" s="55" t="s">
        <v>29</v>
      </c>
      <c r="E201" s="21" t="s">
        <v>89</v>
      </c>
      <c r="F201" s="21" t="s">
        <v>89</v>
      </c>
      <c r="G201" s="31" t="n">
        <v>0</v>
      </c>
      <c r="H201" s="31" t="n">
        <v>0</v>
      </c>
      <c r="I201" s="31" t="n">
        <v>0</v>
      </c>
      <c r="J201" s="31" t="n">
        <v>0</v>
      </c>
      <c r="K201" s="68" t="e">
        <f aca="false">E201+F201+G201+H201+I201+J201</f>
        <v>#VALUE!</v>
      </c>
    </row>
    <row r="202" customFormat="false" ht="11.25" hidden="false" customHeight="true" outlineLevel="0" collapsed="false">
      <c r="A202" s="105"/>
      <c r="B202" s="84"/>
      <c r="C202" s="19"/>
      <c r="D202" s="55" t="s">
        <v>30</v>
      </c>
      <c r="E202" s="48" t="n">
        <v>44457.6</v>
      </c>
      <c r="F202" s="48" t="n">
        <v>44457.6</v>
      </c>
      <c r="G202" s="48" t="n">
        <v>44457.6</v>
      </c>
      <c r="H202" s="48" t="n">
        <v>44457.6</v>
      </c>
      <c r="I202" s="48" t="n">
        <v>44457.6</v>
      </c>
      <c r="J202" s="48" t="n">
        <v>44457.6</v>
      </c>
      <c r="K202" s="68" t="n">
        <f aca="false">E202+F202+G202+H202+I202+J202</f>
        <v>266745.6</v>
      </c>
    </row>
    <row r="203" customFormat="false" ht="11.25" hidden="false" customHeight="true" outlineLevel="0" collapsed="false">
      <c r="A203" s="105"/>
      <c r="B203" s="84"/>
      <c r="C203" s="19"/>
      <c r="D203" s="55" t="s">
        <v>281</v>
      </c>
      <c r="E203" s="48" t="n">
        <f aca="false">89153.93-E202</f>
        <v>44696.33</v>
      </c>
      <c r="F203" s="48" t="n">
        <f aca="false">89153.93-F202</f>
        <v>44696.33</v>
      </c>
      <c r="G203" s="48" t="n">
        <f aca="false">89153.93-G202</f>
        <v>44696.33</v>
      </c>
      <c r="H203" s="48" t="n">
        <f aca="false">89153.93-H202</f>
        <v>44696.33</v>
      </c>
      <c r="I203" s="48" t="n">
        <f aca="false">89153.93-I202</f>
        <v>44696.33</v>
      </c>
      <c r="J203" s="48" t="n">
        <f aca="false">89153.93-J202</f>
        <v>44696.33</v>
      </c>
      <c r="K203" s="68" t="n">
        <f aca="false">E203+F203+G203+H203+I203+J203</f>
        <v>268177.98</v>
      </c>
    </row>
    <row r="204" customFormat="false" ht="11.25" hidden="false" customHeight="true" outlineLevel="0" collapsed="false">
      <c r="A204" s="105"/>
      <c r="B204" s="84"/>
      <c r="C204" s="19"/>
      <c r="D204" s="55" t="s">
        <v>32</v>
      </c>
      <c r="E204" s="21" t="s">
        <v>89</v>
      </c>
      <c r="F204" s="21" t="s">
        <v>89</v>
      </c>
      <c r="G204" s="31" t="n">
        <v>0</v>
      </c>
      <c r="H204" s="31" t="n">
        <v>0</v>
      </c>
      <c r="I204" s="31" t="n">
        <v>0</v>
      </c>
      <c r="J204" s="31" t="n">
        <v>0</v>
      </c>
      <c r="K204" s="68" t="e">
        <f aca="false">E204+F204+G204+H204+I204+J204</f>
        <v>#VALUE!</v>
      </c>
    </row>
    <row r="205" customFormat="false" ht="11.25" hidden="false" customHeight="true" outlineLevel="0" collapsed="false">
      <c r="A205" s="103" t="s">
        <v>100</v>
      </c>
      <c r="B205" s="84" t="s">
        <v>101</v>
      </c>
      <c r="C205" s="19" t="s">
        <v>35</v>
      </c>
      <c r="D205" s="55" t="s">
        <v>28</v>
      </c>
      <c r="E205" s="85" t="e">
        <f aca="false">E206+E207+E208+E209</f>
        <v>#VALUE!</v>
      </c>
      <c r="F205" s="85" t="e">
        <f aca="false">F206+F207+F208+F209</f>
        <v>#VALUE!</v>
      </c>
      <c r="G205" s="85" t="n">
        <f aca="false">G206+G207+G208+G209</f>
        <v>2685.33</v>
      </c>
      <c r="H205" s="85" t="n">
        <f aca="false">H206+H207+H208+H209</f>
        <v>2685.33</v>
      </c>
      <c r="I205" s="85" t="n">
        <f aca="false">I206+I207+I208+I209</f>
        <v>2685.33</v>
      </c>
      <c r="J205" s="85" t="n">
        <f aca="false">J206+J207+J208+J209</f>
        <v>2685.33</v>
      </c>
      <c r="K205" s="81" t="e">
        <f aca="false">K206+K207+K208+K209</f>
        <v>#VALUE!</v>
      </c>
    </row>
    <row r="206" customFormat="false" ht="11.25" hidden="false" customHeight="true" outlineLevel="0" collapsed="false">
      <c r="A206" s="105"/>
      <c r="B206" s="84"/>
      <c r="C206" s="19"/>
      <c r="D206" s="55" t="s">
        <v>29</v>
      </c>
      <c r="E206" s="21" t="s">
        <v>89</v>
      </c>
      <c r="F206" s="21" t="s">
        <v>89</v>
      </c>
      <c r="G206" s="31" t="n">
        <v>0</v>
      </c>
      <c r="H206" s="31" t="n">
        <v>0</v>
      </c>
      <c r="I206" s="31" t="n">
        <v>0</v>
      </c>
      <c r="J206" s="31" t="n">
        <v>0</v>
      </c>
      <c r="K206" s="68" t="e">
        <f aca="false">E206+F206+G206+H206+I206+J206</f>
        <v>#VALUE!</v>
      </c>
    </row>
    <row r="207" customFormat="false" ht="11.25" hidden="false" customHeight="true" outlineLevel="0" collapsed="false">
      <c r="A207" s="105"/>
      <c r="B207" s="84"/>
      <c r="C207" s="19"/>
      <c r="D207" s="55" t="s">
        <v>30</v>
      </c>
      <c r="E207" s="21" t="s">
        <v>89</v>
      </c>
      <c r="F207" s="21" t="s">
        <v>89</v>
      </c>
      <c r="G207" s="31" t="n">
        <v>0</v>
      </c>
      <c r="H207" s="31" t="n">
        <v>0</v>
      </c>
      <c r="I207" s="31" t="n">
        <v>0</v>
      </c>
      <c r="J207" s="31" t="n">
        <v>0</v>
      </c>
      <c r="K207" s="68" t="e">
        <f aca="false">E207+F207+G207+H207+I207+J207</f>
        <v>#VALUE!</v>
      </c>
    </row>
    <row r="208" customFormat="false" ht="11.25" hidden="false" customHeight="true" outlineLevel="0" collapsed="false">
      <c r="A208" s="105"/>
      <c r="B208" s="84"/>
      <c r="C208" s="19"/>
      <c r="D208" s="55" t="s">
        <v>281</v>
      </c>
      <c r="E208" s="48" t="n">
        <v>2685.33</v>
      </c>
      <c r="F208" s="48" t="n">
        <v>2685.33</v>
      </c>
      <c r="G208" s="48" t="n">
        <v>2685.33</v>
      </c>
      <c r="H208" s="48" t="n">
        <v>2685.33</v>
      </c>
      <c r="I208" s="48" t="n">
        <v>2685.33</v>
      </c>
      <c r="J208" s="48" t="n">
        <v>2685.33</v>
      </c>
      <c r="K208" s="68" t="n">
        <f aca="false">E208+F208+G208+H208+I208+J208</f>
        <v>16111.98</v>
      </c>
    </row>
    <row r="209" customFormat="false" ht="11.25" hidden="false" customHeight="true" outlineLevel="0" collapsed="false">
      <c r="A209" s="105"/>
      <c r="B209" s="84"/>
      <c r="C209" s="19"/>
      <c r="D209" s="55" t="s">
        <v>32</v>
      </c>
      <c r="E209" s="21" t="s">
        <v>89</v>
      </c>
      <c r="F209" s="21" t="s">
        <v>89</v>
      </c>
      <c r="G209" s="31" t="n">
        <v>0</v>
      </c>
      <c r="H209" s="31" t="n">
        <v>0</v>
      </c>
      <c r="I209" s="31" t="n">
        <v>0</v>
      </c>
      <c r="J209" s="31" t="n">
        <v>0</v>
      </c>
      <c r="K209" s="68" t="e">
        <f aca="false">E209+F209+G209+H209+I209+J209</f>
        <v>#VALUE!</v>
      </c>
    </row>
    <row r="210" customFormat="false" ht="12" hidden="false" customHeight="true" outlineLevel="0" collapsed="false">
      <c r="A210" s="103" t="s">
        <v>102</v>
      </c>
      <c r="B210" s="84" t="s">
        <v>103</v>
      </c>
      <c r="C210" s="19" t="s">
        <v>35</v>
      </c>
      <c r="D210" s="55" t="s">
        <v>28</v>
      </c>
      <c r="E210" s="85" t="e">
        <f aca="false">E211+E212+E213+E214</f>
        <v>#VALUE!</v>
      </c>
      <c r="F210" s="85" t="e">
        <f aca="false">F211+F212+F213+F214</f>
        <v>#VALUE!</v>
      </c>
      <c r="G210" s="85" t="n">
        <f aca="false">G211+G212+G213+G214</f>
        <v>63378.35</v>
      </c>
      <c r="H210" s="85" t="n">
        <f aca="false">H211+H212+H213+H214</f>
        <v>63378.35</v>
      </c>
      <c r="I210" s="85" t="n">
        <f aca="false">I211+I212+I213+I214</f>
        <v>63378.35</v>
      </c>
      <c r="J210" s="85" t="n">
        <f aca="false">J211+J212+J213+J214</f>
        <v>63378.35</v>
      </c>
      <c r="K210" s="81" t="e">
        <f aca="false">K211+K212+K213+K214</f>
        <v>#VALUE!</v>
      </c>
    </row>
    <row r="211" customFormat="false" ht="12" hidden="false" customHeight="true" outlineLevel="0" collapsed="false">
      <c r="A211" s="105"/>
      <c r="B211" s="84"/>
      <c r="C211" s="19"/>
      <c r="D211" s="55" t="s">
        <v>29</v>
      </c>
      <c r="E211" s="48" t="n">
        <v>0</v>
      </c>
      <c r="F211" s="48" t="n">
        <v>0</v>
      </c>
      <c r="G211" s="31" t="n">
        <v>0</v>
      </c>
      <c r="H211" s="31" t="n">
        <v>0</v>
      </c>
      <c r="I211" s="31" t="n">
        <v>0</v>
      </c>
      <c r="J211" s="31" t="n">
        <v>0</v>
      </c>
      <c r="K211" s="68" t="n">
        <f aca="false">E211+F211+G211+H211+I211+J211</f>
        <v>0</v>
      </c>
    </row>
    <row r="212" customFormat="false" ht="12" hidden="false" customHeight="true" outlineLevel="0" collapsed="false">
      <c r="A212" s="105"/>
      <c r="B212" s="84"/>
      <c r="C212" s="19"/>
      <c r="D212" s="55" t="s">
        <v>30</v>
      </c>
      <c r="E212" s="48" t="n">
        <v>63123.8</v>
      </c>
      <c r="F212" s="48" t="n">
        <v>63123.8</v>
      </c>
      <c r="G212" s="48" t="n">
        <v>63123.8</v>
      </c>
      <c r="H212" s="48" t="n">
        <v>63123.8</v>
      </c>
      <c r="I212" s="48" t="n">
        <v>63123.8</v>
      </c>
      <c r="J212" s="48" t="n">
        <v>63123.8</v>
      </c>
      <c r="K212" s="68" t="n">
        <f aca="false">E212+F212+G212+H212+I212+J212</f>
        <v>378742.8</v>
      </c>
    </row>
    <row r="213" customFormat="false" ht="12" hidden="false" customHeight="true" outlineLevel="0" collapsed="false">
      <c r="A213" s="105"/>
      <c r="B213" s="84"/>
      <c r="C213" s="19"/>
      <c r="D213" s="55" t="s">
        <v>281</v>
      </c>
      <c r="E213" s="48" t="n">
        <f aca="false">63359.25-E212</f>
        <v>235.449999999997</v>
      </c>
      <c r="F213" s="48" t="n">
        <f aca="false">63359.55-F212</f>
        <v>235.75</v>
      </c>
      <c r="G213" s="31" t="n">
        <f aca="false">63378.35-G212</f>
        <v>254.549999999996</v>
      </c>
      <c r="H213" s="31" t="n">
        <f aca="false">63378.35-H212</f>
        <v>254.549999999996</v>
      </c>
      <c r="I213" s="31" t="n">
        <f aca="false">63378.35-I212</f>
        <v>254.549999999996</v>
      </c>
      <c r="J213" s="31" t="n">
        <f aca="false">63378.35-J212</f>
        <v>254.549999999996</v>
      </c>
      <c r="K213" s="68" t="n">
        <f aca="false">E213+F213+G213+H213+I213+J213</f>
        <v>1489.39999999998</v>
      </c>
    </row>
    <row r="214" customFormat="false" ht="12" hidden="false" customHeight="true" outlineLevel="0" collapsed="false">
      <c r="A214" s="105"/>
      <c r="B214" s="84"/>
      <c r="C214" s="19"/>
      <c r="D214" s="55" t="s">
        <v>32</v>
      </c>
      <c r="E214" s="21" t="s">
        <v>89</v>
      </c>
      <c r="F214" s="21" t="s">
        <v>89</v>
      </c>
      <c r="G214" s="31" t="n">
        <v>0</v>
      </c>
      <c r="H214" s="31" t="n">
        <v>0</v>
      </c>
      <c r="I214" s="31" t="n">
        <v>0</v>
      </c>
      <c r="J214" s="31" t="n">
        <v>0</v>
      </c>
      <c r="K214" s="68" t="e">
        <f aca="false">E214+F214+G214+H214+I214+J214</f>
        <v>#VALUE!</v>
      </c>
    </row>
    <row r="215" customFormat="false" ht="15" hidden="false" customHeight="true" outlineLevel="0" collapsed="false">
      <c r="A215" s="103" t="s">
        <v>104</v>
      </c>
      <c r="B215" s="84" t="s">
        <v>105</v>
      </c>
      <c r="C215" s="19" t="s">
        <v>35</v>
      </c>
      <c r="D215" s="55" t="s">
        <v>28</v>
      </c>
      <c r="E215" s="104" t="e">
        <f aca="false">E216+E217+E218+E219</f>
        <v>#VALUE!</v>
      </c>
      <c r="F215" s="104" t="e">
        <f aca="false">F216+F217+F218+F219</f>
        <v>#VALUE!</v>
      </c>
      <c r="G215" s="104" t="n">
        <f aca="false">G216+G217+G218+G219</f>
        <v>40364.75</v>
      </c>
      <c r="H215" s="104" t="n">
        <f aca="false">H216+H217+H218+H219</f>
        <v>40364.75</v>
      </c>
      <c r="I215" s="104" t="n">
        <f aca="false">I216+I217+I218+I219</f>
        <v>40364.75</v>
      </c>
      <c r="J215" s="104" t="n">
        <f aca="false">J216+J217+J218+J219</f>
        <v>40364.75</v>
      </c>
      <c r="K215" s="81" t="e">
        <f aca="false">K216+K217+K218+K219</f>
        <v>#VALUE!</v>
      </c>
    </row>
    <row r="216" customFormat="false" ht="13.5" hidden="false" customHeight="true" outlineLevel="0" collapsed="false">
      <c r="A216" s="105"/>
      <c r="B216" s="84"/>
      <c r="C216" s="19"/>
      <c r="D216" s="55" t="s">
        <v>29</v>
      </c>
      <c r="E216" s="21" t="s">
        <v>89</v>
      </c>
      <c r="F216" s="21" t="s">
        <v>89</v>
      </c>
      <c r="G216" s="31" t="n">
        <v>0</v>
      </c>
      <c r="H216" s="31" t="n">
        <v>0</v>
      </c>
      <c r="I216" s="31" t="n">
        <v>0</v>
      </c>
      <c r="J216" s="31" t="n">
        <v>0</v>
      </c>
      <c r="K216" s="68" t="e">
        <f aca="false">E216+F216+G216+H216+I216+J216</f>
        <v>#VALUE!</v>
      </c>
    </row>
    <row r="217" customFormat="false" ht="12.75" hidden="false" customHeight="true" outlineLevel="0" collapsed="false">
      <c r="A217" s="105"/>
      <c r="B217" s="84"/>
      <c r="C217" s="19"/>
      <c r="D217" s="55" t="s">
        <v>30</v>
      </c>
      <c r="E217" s="48" t="n">
        <v>31439.2</v>
      </c>
      <c r="F217" s="48" t="n">
        <v>31439.2</v>
      </c>
      <c r="G217" s="31" t="n">
        <v>32476.6936</v>
      </c>
      <c r="H217" s="31" t="n">
        <v>32476.6936</v>
      </c>
      <c r="I217" s="31" t="n">
        <v>32476.6936</v>
      </c>
      <c r="J217" s="31" t="n">
        <v>32476.6936</v>
      </c>
      <c r="K217" s="68" t="n">
        <f aca="false">E217+F217+G217+H217+I217+J217</f>
        <v>192785.1744</v>
      </c>
    </row>
    <row r="218" customFormat="false" ht="12.75" hidden="false" customHeight="true" outlineLevel="0" collapsed="false">
      <c r="A218" s="105"/>
      <c r="B218" s="84"/>
      <c r="C218" s="19"/>
      <c r="D218" s="55" t="s">
        <v>281</v>
      </c>
      <c r="E218" s="48" t="n">
        <f aca="false">40364.75-E217</f>
        <v>8925.55</v>
      </c>
      <c r="F218" s="48" t="n">
        <f aca="false">40364.75-F217</f>
        <v>8925.55</v>
      </c>
      <c r="G218" s="48" t="n">
        <f aca="false">40364.75-G217</f>
        <v>7888.0564</v>
      </c>
      <c r="H218" s="48" t="n">
        <f aca="false">40364.75-H217</f>
        <v>7888.0564</v>
      </c>
      <c r="I218" s="48" t="n">
        <f aca="false">40364.75-I217</f>
        <v>7888.0564</v>
      </c>
      <c r="J218" s="48" t="n">
        <f aca="false">40364.75-J217</f>
        <v>7888.0564</v>
      </c>
      <c r="K218" s="68" t="n">
        <f aca="false">E218+F218+G218+H218+I218+J218</f>
        <v>49403.3256</v>
      </c>
    </row>
    <row r="219" customFormat="false" ht="17.25" hidden="false" customHeight="true" outlineLevel="0" collapsed="false">
      <c r="A219" s="105"/>
      <c r="B219" s="84"/>
      <c r="C219" s="19"/>
      <c r="D219" s="55" t="s">
        <v>32</v>
      </c>
      <c r="E219" s="21" t="s">
        <v>89</v>
      </c>
      <c r="F219" s="21" t="s">
        <v>89</v>
      </c>
      <c r="G219" s="31" t="n">
        <v>0</v>
      </c>
      <c r="H219" s="31" t="n">
        <v>0</v>
      </c>
      <c r="I219" s="31" t="n">
        <v>0</v>
      </c>
      <c r="J219" s="31" t="n">
        <v>0</v>
      </c>
      <c r="K219" s="68" t="e">
        <f aca="false">E219+F219+G219+H219+I219+J219</f>
        <v>#VALUE!</v>
      </c>
    </row>
    <row r="220" customFormat="false" ht="11.25" hidden="false" customHeight="true" outlineLevel="0" collapsed="false">
      <c r="A220" s="103" t="s">
        <v>106</v>
      </c>
      <c r="B220" s="84" t="s">
        <v>54</v>
      </c>
      <c r="C220" s="19" t="s">
        <v>35</v>
      </c>
      <c r="D220" s="55" t="s">
        <v>28</v>
      </c>
      <c r="E220" s="104" t="e">
        <f aca="false">E221+E222+E223+E224</f>
        <v>#VALUE!</v>
      </c>
      <c r="F220" s="104" t="e">
        <f aca="false">F221+F222+F223+F224</f>
        <v>#VALUE!</v>
      </c>
      <c r="G220" s="104" t="n">
        <f aca="false">G221+G222+G223+G224</f>
        <v>2011.64</v>
      </c>
      <c r="H220" s="104" t="n">
        <f aca="false">H221+H222+H223+H224</f>
        <v>2011.64</v>
      </c>
      <c r="I220" s="104" t="n">
        <f aca="false">I221+I222+I223+I224</f>
        <v>2011.64</v>
      </c>
      <c r="J220" s="104" t="n">
        <f aca="false">J221+J222+J223+J224</f>
        <v>2011.64</v>
      </c>
      <c r="K220" s="81" t="e">
        <f aca="false">K221+K222+K223+K224</f>
        <v>#VALUE!</v>
      </c>
    </row>
    <row r="221" customFormat="false" ht="13.5" hidden="false" customHeight="true" outlineLevel="0" collapsed="false">
      <c r="A221" s="105"/>
      <c r="B221" s="84"/>
      <c r="C221" s="19"/>
      <c r="D221" s="55" t="s">
        <v>29</v>
      </c>
      <c r="E221" s="21" t="s">
        <v>89</v>
      </c>
      <c r="F221" s="21" t="s">
        <v>89</v>
      </c>
      <c r="G221" s="31" t="n">
        <v>0</v>
      </c>
      <c r="H221" s="31" t="n">
        <v>0</v>
      </c>
      <c r="I221" s="31" t="n">
        <v>0</v>
      </c>
      <c r="J221" s="31" t="n">
        <v>0</v>
      </c>
      <c r="K221" s="68" t="e">
        <f aca="false">E221+F221+G221+H221+I221+J221</f>
        <v>#VALUE!</v>
      </c>
    </row>
    <row r="222" customFormat="false" ht="13.5" hidden="false" customHeight="true" outlineLevel="0" collapsed="false">
      <c r="A222" s="105"/>
      <c r="B222" s="84"/>
      <c r="C222" s="19"/>
      <c r="D222" s="55" t="s">
        <v>30</v>
      </c>
      <c r="E222" s="49" t="n">
        <v>77.52</v>
      </c>
      <c r="F222" s="49" t="n">
        <v>77.52</v>
      </c>
      <c r="G222" s="49" t="n">
        <v>77.52</v>
      </c>
      <c r="H222" s="49" t="n">
        <v>77.52</v>
      </c>
      <c r="I222" s="49" t="n">
        <v>77.52</v>
      </c>
      <c r="J222" s="49" t="n">
        <v>77.52</v>
      </c>
      <c r="K222" s="68" t="n">
        <f aca="false">E222+F222+G222+H222+I222+J222</f>
        <v>465.12</v>
      </c>
    </row>
    <row r="223" customFormat="false" ht="13.5" hidden="false" customHeight="true" outlineLevel="0" collapsed="false">
      <c r="A223" s="105"/>
      <c r="B223" s="84"/>
      <c r="C223" s="19"/>
      <c r="D223" s="55" t="s">
        <v>281</v>
      </c>
      <c r="E223" s="48" t="n">
        <f aca="false">2011.64-E222</f>
        <v>1934.12</v>
      </c>
      <c r="F223" s="48" t="n">
        <f aca="false">2011.64-F222</f>
        <v>1934.12</v>
      </c>
      <c r="G223" s="48" t="n">
        <f aca="false">2011.64-G222</f>
        <v>1934.12</v>
      </c>
      <c r="H223" s="48" t="n">
        <f aca="false">2011.64-H222</f>
        <v>1934.12</v>
      </c>
      <c r="I223" s="48" t="n">
        <f aca="false">2011.64-I222</f>
        <v>1934.12</v>
      </c>
      <c r="J223" s="48" t="n">
        <f aca="false">2011.64-J222</f>
        <v>1934.12</v>
      </c>
      <c r="K223" s="68" t="n">
        <f aca="false">E223+F223+G223+H223+I223+J223</f>
        <v>11604.72</v>
      </c>
    </row>
    <row r="224" customFormat="false" ht="19.5" hidden="false" customHeight="true" outlineLevel="0" collapsed="false">
      <c r="A224" s="105"/>
      <c r="B224" s="84"/>
      <c r="C224" s="19"/>
      <c r="D224" s="55" t="s">
        <v>32</v>
      </c>
      <c r="E224" s="21" t="s">
        <v>89</v>
      </c>
      <c r="F224" s="21" t="s">
        <v>89</v>
      </c>
      <c r="G224" s="31" t="n">
        <v>0</v>
      </c>
      <c r="H224" s="31" t="n">
        <v>0</v>
      </c>
      <c r="I224" s="31" t="n">
        <v>0</v>
      </c>
      <c r="J224" s="31" t="n">
        <v>0</v>
      </c>
      <c r="K224" s="68" t="e">
        <f aca="false">E224+F224+G224+H224+I224+J224</f>
        <v>#VALUE!</v>
      </c>
    </row>
    <row r="225" customFormat="false" ht="11.25" hidden="false" customHeight="true" outlineLevel="0" collapsed="false">
      <c r="A225" s="103" t="s">
        <v>108</v>
      </c>
      <c r="B225" s="84" t="s">
        <v>109</v>
      </c>
      <c r="C225" s="19" t="s">
        <v>35</v>
      </c>
      <c r="D225" s="55" t="s">
        <v>28</v>
      </c>
      <c r="E225" s="104" t="e">
        <f aca="false">E226+E227+E228+E229</f>
        <v>#VALUE!</v>
      </c>
      <c r="F225" s="104" t="e">
        <f aca="false">F226+F227+F228+F229</f>
        <v>#VALUE!</v>
      </c>
      <c r="G225" s="104" t="n">
        <f aca="false">G226+G227+G228+G229</f>
        <v>19656.94</v>
      </c>
      <c r="H225" s="104" t="n">
        <f aca="false">H226+H227+H228+H229</f>
        <v>19656.94</v>
      </c>
      <c r="I225" s="104" t="n">
        <f aca="false">I226+I227+I228+I229</f>
        <v>19656.94</v>
      </c>
      <c r="J225" s="104" t="n">
        <f aca="false">J226+J227+J228+J229</f>
        <v>19656.94</v>
      </c>
      <c r="K225" s="81" t="e">
        <f aca="false">K226+K227+K228+K229</f>
        <v>#VALUE!</v>
      </c>
    </row>
    <row r="226" customFormat="false" ht="11.25" hidden="false" customHeight="true" outlineLevel="0" collapsed="false">
      <c r="A226" s="105"/>
      <c r="B226" s="84"/>
      <c r="C226" s="19"/>
      <c r="D226" s="55" t="s">
        <v>29</v>
      </c>
      <c r="E226" s="50" t="n">
        <v>0</v>
      </c>
      <c r="F226" s="50" t="n">
        <v>0</v>
      </c>
      <c r="G226" s="31" t="n">
        <f aca="false">F226*$M$9</f>
        <v>0</v>
      </c>
      <c r="H226" s="31" t="n">
        <f aca="false">G226*$N$9</f>
        <v>0</v>
      </c>
      <c r="I226" s="31" t="n">
        <f aca="false">H226*$O$9</f>
        <v>0</v>
      </c>
      <c r="J226" s="31" t="n">
        <f aca="false">I226*$P$9</f>
        <v>0</v>
      </c>
      <c r="K226" s="68" t="n">
        <f aca="false">E226+F226+G226+H226+I226+J226</f>
        <v>0</v>
      </c>
    </row>
    <row r="227" customFormat="false" ht="11.25" hidden="false" customHeight="true" outlineLevel="0" collapsed="false">
      <c r="A227" s="105"/>
      <c r="B227" s="84"/>
      <c r="C227" s="19"/>
      <c r="D227" s="55" t="s">
        <v>30</v>
      </c>
      <c r="E227" s="50" t="n">
        <v>15432.46</v>
      </c>
      <c r="F227" s="50" t="n">
        <v>15432.46</v>
      </c>
      <c r="G227" s="50" t="n">
        <v>15432.46</v>
      </c>
      <c r="H227" s="50" t="n">
        <v>15432.46</v>
      </c>
      <c r="I227" s="50" t="n">
        <v>15432.46</v>
      </c>
      <c r="J227" s="50" t="n">
        <v>15432.46</v>
      </c>
      <c r="K227" s="68" t="n">
        <f aca="false">E227+F227+G227+H227+I227+J227</f>
        <v>92594.76</v>
      </c>
    </row>
    <row r="228" customFormat="false" ht="11.25" hidden="false" customHeight="true" outlineLevel="0" collapsed="false">
      <c r="A228" s="105"/>
      <c r="B228" s="84"/>
      <c r="C228" s="19"/>
      <c r="D228" s="55" t="s">
        <v>281</v>
      </c>
      <c r="E228" s="50" t="n">
        <f aca="false">19656.94-E227</f>
        <v>4224.48</v>
      </c>
      <c r="F228" s="50" t="n">
        <f aca="false">19656.94-F227</f>
        <v>4224.48</v>
      </c>
      <c r="G228" s="50" t="n">
        <f aca="false">19656.94-G227</f>
        <v>4224.48</v>
      </c>
      <c r="H228" s="50" t="n">
        <f aca="false">19656.94-H227</f>
        <v>4224.48</v>
      </c>
      <c r="I228" s="50" t="n">
        <f aca="false">19656.94-I227</f>
        <v>4224.48</v>
      </c>
      <c r="J228" s="50" t="n">
        <f aca="false">19656.94-J227</f>
        <v>4224.48</v>
      </c>
      <c r="K228" s="68" t="n">
        <f aca="false">E228+F228+G228+H228+I228+J228</f>
        <v>25346.88</v>
      </c>
    </row>
    <row r="229" customFormat="false" ht="12" hidden="false" customHeight="true" outlineLevel="0" collapsed="false">
      <c r="A229" s="105"/>
      <c r="B229" s="84"/>
      <c r="C229" s="19"/>
      <c r="D229" s="55" t="s">
        <v>32</v>
      </c>
      <c r="E229" s="21" t="s">
        <v>89</v>
      </c>
      <c r="F229" s="21" t="s">
        <v>89</v>
      </c>
      <c r="G229" s="31" t="n">
        <v>0</v>
      </c>
      <c r="H229" s="31" t="n">
        <v>0</v>
      </c>
      <c r="I229" s="31" t="n">
        <v>0</v>
      </c>
      <c r="J229" s="31" t="n">
        <v>0</v>
      </c>
      <c r="K229" s="68" t="e">
        <f aca="false">E229+F229+G229+H229+I229+J229</f>
        <v>#VALUE!</v>
      </c>
    </row>
    <row r="230" customFormat="false" ht="11.25" hidden="false" customHeight="true" outlineLevel="0" collapsed="false">
      <c r="A230" s="103" t="s">
        <v>110</v>
      </c>
      <c r="B230" s="84" t="s">
        <v>111</v>
      </c>
      <c r="C230" s="19" t="s">
        <v>35</v>
      </c>
      <c r="D230" s="55" t="s">
        <v>28</v>
      </c>
      <c r="E230" s="104" t="e">
        <f aca="false">E231+E232+E233+E234</f>
        <v>#VALUE!</v>
      </c>
      <c r="F230" s="104" t="e">
        <f aca="false">F231+F232+F233+F234</f>
        <v>#VALUE!</v>
      </c>
      <c r="G230" s="104" t="n">
        <f aca="false">G231+G232+G233+G234</f>
        <v>345.18728</v>
      </c>
      <c r="H230" s="104" t="n">
        <f aca="false">H231+H232+H233+H234</f>
        <v>345.18728</v>
      </c>
      <c r="I230" s="104" t="n">
        <f aca="false">I231+I232+I233+I234</f>
        <v>345.18728</v>
      </c>
      <c r="J230" s="104" t="n">
        <f aca="false">J231+J232+J233+J234</f>
        <v>345.18728</v>
      </c>
      <c r="K230" s="81" t="e">
        <f aca="false">K231+K232+K233+K234</f>
        <v>#VALUE!</v>
      </c>
    </row>
    <row r="231" customFormat="false" ht="11.25" hidden="false" customHeight="true" outlineLevel="0" collapsed="false">
      <c r="A231" s="105"/>
      <c r="B231" s="84"/>
      <c r="C231" s="19"/>
      <c r="D231" s="55" t="s">
        <v>29</v>
      </c>
      <c r="E231" s="31" t="s">
        <v>89</v>
      </c>
      <c r="F231" s="31" t="s">
        <v>89</v>
      </c>
      <c r="G231" s="31" t="n">
        <v>0</v>
      </c>
      <c r="H231" s="31" t="n">
        <v>0</v>
      </c>
      <c r="I231" s="31" t="n">
        <v>0</v>
      </c>
      <c r="J231" s="31" t="n">
        <v>0</v>
      </c>
      <c r="K231" s="68" t="e">
        <f aca="false">E231+F231+G231+H231+I231+J231</f>
        <v>#VALUE!</v>
      </c>
    </row>
    <row r="232" customFormat="false" ht="11.25" hidden="false" customHeight="true" outlineLevel="0" collapsed="false">
      <c r="A232" s="105"/>
      <c r="B232" s="84"/>
      <c r="C232" s="19"/>
      <c r="D232" s="55" t="s">
        <v>30</v>
      </c>
      <c r="E232" s="48" t="n">
        <v>0</v>
      </c>
      <c r="F232" s="48" t="n">
        <v>0</v>
      </c>
      <c r="G232" s="31" t="n">
        <v>0</v>
      </c>
      <c r="H232" s="31" t="n">
        <v>0</v>
      </c>
      <c r="I232" s="31" t="n">
        <v>0</v>
      </c>
      <c r="J232" s="31" t="n">
        <v>0</v>
      </c>
      <c r="K232" s="68" t="n">
        <f aca="false">E232+F232+G232+H232+I232+J232</f>
        <v>0</v>
      </c>
    </row>
    <row r="233" customFormat="false" ht="11.25" hidden="false" customHeight="true" outlineLevel="0" collapsed="false">
      <c r="A233" s="105"/>
      <c r="B233" s="84"/>
      <c r="C233" s="19"/>
      <c r="D233" s="55" t="s">
        <v>281</v>
      </c>
      <c r="E233" s="51" t="n">
        <v>334.16</v>
      </c>
      <c r="F233" s="51" t="n">
        <v>334.16</v>
      </c>
      <c r="G233" s="31" t="n">
        <v>345.18728</v>
      </c>
      <c r="H233" s="31" t="n">
        <v>345.18728</v>
      </c>
      <c r="I233" s="31" t="n">
        <v>345.18728</v>
      </c>
      <c r="J233" s="31" t="n">
        <v>345.18728</v>
      </c>
      <c r="K233" s="68" t="n">
        <f aca="false">E233+F233+G233+H233+I233+J233</f>
        <v>2049.06912</v>
      </c>
    </row>
    <row r="234" customFormat="false" ht="15" hidden="false" customHeight="true" outlineLevel="0" collapsed="false">
      <c r="A234" s="105"/>
      <c r="B234" s="84"/>
      <c r="C234" s="19"/>
      <c r="D234" s="55" t="s">
        <v>32</v>
      </c>
      <c r="E234" s="21" t="s">
        <v>89</v>
      </c>
      <c r="F234" s="21" t="s">
        <v>89</v>
      </c>
      <c r="G234" s="31" t="n">
        <v>0</v>
      </c>
      <c r="H234" s="31" t="n">
        <v>0</v>
      </c>
      <c r="I234" s="31" t="n">
        <v>0</v>
      </c>
      <c r="J234" s="31" t="n">
        <v>0</v>
      </c>
      <c r="K234" s="68" t="e">
        <f aca="false">E234+F234+G234+H234+I234+J234</f>
        <v>#VALUE!</v>
      </c>
    </row>
    <row r="235" customFormat="false" ht="11.25" hidden="false" customHeight="true" outlineLevel="0" collapsed="false">
      <c r="A235" s="103" t="s">
        <v>112</v>
      </c>
      <c r="B235" s="84" t="s">
        <v>113</v>
      </c>
      <c r="C235" s="19" t="s">
        <v>35</v>
      </c>
      <c r="D235" s="55" t="s">
        <v>28</v>
      </c>
      <c r="E235" s="104" t="e">
        <f aca="false">E236+E237+E238+E239</f>
        <v>#VALUE!</v>
      </c>
      <c r="F235" s="104" t="e">
        <f aca="false">F236+F237+F238+F239</f>
        <v>#VALUE!</v>
      </c>
      <c r="G235" s="104" t="n">
        <f aca="false">G236+G237+G238+G239</f>
        <v>1416.18</v>
      </c>
      <c r="H235" s="104" t="n">
        <f aca="false">H236+H237+H238+H239</f>
        <v>1416.18</v>
      </c>
      <c r="I235" s="104" t="n">
        <f aca="false">I236+I237+I238+I239</f>
        <v>1416.18</v>
      </c>
      <c r="J235" s="104" t="n">
        <f aca="false">J236+J237+J238+J239</f>
        <v>1416.18</v>
      </c>
      <c r="K235" s="81" t="e">
        <f aca="false">K236+K237+K238+K239</f>
        <v>#VALUE!</v>
      </c>
    </row>
    <row r="236" customFormat="false" ht="11.25" hidden="false" customHeight="true" outlineLevel="0" collapsed="false">
      <c r="A236" s="105"/>
      <c r="B236" s="84"/>
      <c r="C236" s="19"/>
      <c r="D236" s="55" t="s">
        <v>29</v>
      </c>
      <c r="E236" s="48" t="n">
        <v>0</v>
      </c>
      <c r="F236" s="48" t="n">
        <v>0</v>
      </c>
      <c r="G236" s="31" t="n">
        <v>0</v>
      </c>
      <c r="H236" s="31" t="n">
        <v>0</v>
      </c>
      <c r="I236" s="31" t="n">
        <v>0</v>
      </c>
      <c r="J236" s="31" t="n">
        <v>0</v>
      </c>
      <c r="K236" s="68" t="n">
        <f aca="false">E236+F236+G236+H236+I236+J236</f>
        <v>0</v>
      </c>
    </row>
    <row r="237" customFormat="false" ht="11.25" hidden="false" customHeight="true" outlineLevel="0" collapsed="false">
      <c r="A237" s="105"/>
      <c r="B237" s="84"/>
      <c r="C237" s="19"/>
      <c r="D237" s="55" t="s">
        <v>30</v>
      </c>
      <c r="E237" s="48" t="n">
        <v>1416.18</v>
      </c>
      <c r="F237" s="48" t="n">
        <v>1416.18</v>
      </c>
      <c r="G237" s="48" t="n">
        <v>1416.18</v>
      </c>
      <c r="H237" s="48" t="n">
        <v>1416.18</v>
      </c>
      <c r="I237" s="48" t="n">
        <v>1416.18</v>
      </c>
      <c r="J237" s="48" t="n">
        <v>1416.18</v>
      </c>
      <c r="K237" s="68" t="n">
        <f aca="false">E237+F237+G237+H237+I237+J237</f>
        <v>8497.08</v>
      </c>
    </row>
    <row r="238" customFormat="false" ht="11.25" hidden="false" customHeight="true" outlineLevel="0" collapsed="false">
      <c r="A238" s="105"/>
      <c r="B238" s="84"/>
      <c r="C238" s="19"/>
      <c r="D238" s="55" t="s">
        <v>281</v>
      </c>
      <c r="E238" s="48" t="n">
        <v>0</v>
      </c>
      <c r="F238" s="48" t="n">
        <v>0</v>
      </c>
      <c r="G238" s="31" t="n">
        <v>0</v>
      </c>
      <c r="H238" s="31" t="n">
        <v>0</v>
      </c>
      <c r="I238" s="31" t="n">
        <v>0</v>
      </c>
      <c r="J238" s="31" t="n">
        <v>0</v>
      </c>
      <c r="K238" s="68" t="n">
        <f aca="false">E238+F238+G238+H238+I238+J238</f>
        <v>0</v>
      </c>
    </row>
    <row r="239" customFormat="false" ht="11.25" hidden="false" customHeight="true" outlineLevel="0" collapsed="false">
      <c r="A239" s="105"/>
      <c r="B239" s="84"/>
      <c r="C239" s="19"/>
      <c r="D239" s="55" t="s">
        <v>32</v>
      </c>
      <c r="E239" s="31" t="s">
        <v>89</v>
      </c>
      <c r="F239" s="31" t="s">
        <v>89</v>
      </c>
      <c r="G239" s="31" t="n">
        <v>0</v>
      </c>
      <c r="H239" s="31" t="n">
        <v>0</v>
      </c>
      <c r="I239" s="31" t="n">
        <v>0</v>
      </c>
      <c r="J239" s="31" t="n">
        <v>0</v>
      </c>
      <c r="K239" s="68" t="e">
        <f aca="false">E239+F239+G239+H239+I239+J239</f>
        <v>#VALUE!</v>
      </c>
    </row>
    <row r="240" customFormat="false" ht="11.25" hidden="false" customHeight="true" outlineLevel="0" collapsed="false">
      <c r="A240" s="103" t="s">
        <v>114</v>
      </c>
      <c r="B240" s="84" t="s">
        <v>115</v>
      </c>
      <c r="C240" s="19" t="s">
        <v>35</v>
      </c>
      <c r="D240" s="55" t="s">
        <v>28</v>
      </c>
      <c r="E240" s="104" t="e">
        <f aca="false">E241+E242+E243+E244</f>
        <v>#VALUE!</v>
      </c>
      <c r="F240" s="104" t="e">
        <f aca="false">F241+F242+F243+F244</f>
        <v>#VALUE!</v>
      </c>
      <c r="G240" s="104" t="n">
        <f aca="false">G241+G242+G243+G244</f>
        <v>13145.97866</v>
      </c>
      <c r="H240" s="104" t="n">
        <f aca="false">H241+H242+H243+H244</f>
        <v>13145.97866</v>
      </c>
      <c r="I240" s="104" t="n">
        <f aca="false">I241+I242+I243+I244</f>
        <v>13145.97866</v>
      </c>
      <c r="J240" s="104" t="n">
        <f aca="false">J241+J242+J243+J244</f>
        <v>13145.97866</v>
      </c>
      <c r="K240" s="81" t="e">
        <f aca="false">K241+K242+K243+K244</f>
        <v>#VALUE!</v>
      </c>
    </row>
    <row r="241" customFormat="false" ht="11.25" hidden="false" customHeight="true" outlineLevel="0" collapsed="false">
      <c r="A241" s="105"/>
      <c r="B241" s="84"/>
      <c r="C241" s="19"/>
      <c r="D241" s="55" t="s">
        <v>29</v>
      </c>
      <c r="E241" s="21" t="s">
        <v>89</v>
      </c>
      <c r="F241" s="21" t="s">
        <v>89</v>
      </c>
      <c r="G241" s="31" t="n">
        <v>0</v>
      </c>
      <c r="H241" s="31" t="n">
        <v>0</v>
      </c>
      <c r="I241" s="31" t="n">
        <v>0</v>
      </c>
      <c r="J241" s="31" t="n">
        <v>0</v>
      </c>
      <c r="K241" s="68" t="e">
        <f aca="false">E241+F241+G241+H241+I241+J241</f>
        <v>#VALUE!</v>
      </c>
    </row>
    <row r="242" customFormat="false" ht="11.25" hidden="false" customHeight="true" outlineLevel="0" collapsed="false">
      <c r="A242" s="105"/>
      <c r="B242" s="84"/>
      <c r="C242" s="19"/>
      <c r="D242" s="55" t="s">
        <v>30</v>
      </c>
      <c r="E242" s="21" t="s">
        <v>89</v>
      </c>
      <c r="F242" s="21" t="s">
        <v>89</v>
      </c>
      <c r="G242" s="31" t="n">
        <v>0</v>
      </c>
      <c r="H242" s="31" t="n">
        <v>0</v>
      </c>
      <c r="I242" s="31" t="n">
        <v>0</v>
      </c>
      <c r="J242" s="31" t="n">
        <v>0</v>
      </c>
      <c r="K242" s="68" t="e">
        <f aca="false">E242+F242+G242+H242+I242+J242</f>
        <v>#VALUE!</v>
      </c>
    </row>
    <row r="243" customFormat="false" ht="11.25" hidden="false" customHeight="true" outlineLevel="0" collapsed="false">
      <c r="A243" s="105"/>
      <c r="B243" s="84"/>
      <c r="C243" s="19"/>
      <c r="D243" s="55" t="s">
        <v>281</v>
      </c>
      <c r="E243" s="48" t="n">
        <v>12726.02</v>
      </c>
      <c r="F243" s="48" t="n">
        <v>12726.02</v>
      </c>
      <c r="G243" s="31" t="n">
        <v>13145.97866</v>
      </c>
      <c r="H243" s="31" t="n">
        <v>13145.97866</v>
      </c>
      <c r="I243" s="31" t="n">
        <v>13145.97866</v>
      </c>
      <c r="J243" s="31" t="n">
        <v>13145.97866</v>
      </c>
      <c r="K243" s="68" t="n">
        <f aca="false">E243+F243+G243+H243+I243+J243</f>
        <v>78035.95464</v>
      </c>
    </row>
    <row r="244" customFormat="false" ht="11.25" hidden="false" customHeight="true" outlineLevel="0" collapsed="false">
      <c r="A244" s="105"/>
      <c r="B244" s="84"/>
      <c r="C244" s="19"/>
      <c r="D244" s="55" t="s">
        <v>32</v>
      </c>
      <c r="E244" s="21" t="s">
        <v>89</v>
      </c>
      <c r="F244" s="21" t="s">
        <v>89</v>
      </c>
      <c r="G244" s="31" t="n">
        <v>0</v>
      </c>
      <c r="H244" s="31" t="n">
        <v>0</v>
      </c>
      <c r="I244" s="31" t="n">
        <v>0</v>
      </c>
      <c r="J244" s="31" t="n">
        <v>0</v>
      </c>
      <c r="K244" s="68" t="e">
        <f aca="false">E244+F244+G244+H244+I244+J244</f>
        <v>#VALUE!</v>
      </c>
    </row>
    <row r="245" customFormat="false" ht="11.25" hidden="false" customHeight="true" outlineLevel="0" collapsed="false">
      <c r="A245" s="103" t="s">
        <v>116</v>
      </c>
      <c r="B245" s="84" t="s">
        <v>310</v>
      </c>
      <c r="C245" s="19" t="s">
        <v>35</v>
      </c>
      <c r="D245" s="55" t="s">
        <v>28</v>
      </c>
      <c r="E245" s="104" t="e">
        <f aca="false">E246+E247+E248+E249</f>
        <v>#VALUE!</v>
      </c>
      <c r="F245" s="104" t="e">
        <f aca="false">F246+F247+F248+F249</f>
        <v>#VALUE!</v>
      </c>
      <c r="G245" s="104" t="n">
        <f aca="false">G246+G247+G248+G249</f>
        <v>0</v>
      </c>
      <c r="H245" s="104" t="n">
        <f aca="false">H246+H247+H248+H249</f>
        <v>0</v>
      </c>
      <c r="I245" s="104" t="n">
        <f aca="false">I246+I247+I248+I249</f>
        <v>0</v>
      </c>
      <c r="J245" s="104" t="n">
        <f aca="false">J246+J247+J248+J249</f>
        <v>0</v>
      </c>
      <c r="K245" s="81" t="e">
        <f aca="false">K246+K247+K248+K249</f>
        <v>#VALUE!</v>
      </c>
    </row>
    <row r="246" customFormat="false" ht="11.25" hidden="false" customHeight="true" outlineLevel="0" collapsed="false">
      <c r="A246" s="105"/>
      <c r="B246" s="84"/>
      <c r="C246" s="19"/>
      <c r="D246" s="55" t="s">
        <v>29</v>
      </c>
      <c r="E246" s="31" t="s">
        <v>89</v>
      </c>
      <c r="F246" s="31" t="s">
        <v>89</v>
      </c>
      <c r="G246" s="31" t="n">
        <v>0</v>
      </c>
      <c r="H246" s="31" t="n">
        <v>0</v>
      </c>
      <c r="I246" s="31" t="n">
        <v>0</v>
      </c>
      <c r="J246" s="31" t="n">
        <v>0</v>
      </c>
      <c r="K246" s="68" t="e">
        <f aca="false">E246+F246+G246+H246+I246+J246</f>
        <v>#VALUE!</v>
      </c>
    </row>
    <row r="247" customFormat="false" ht="11.25" hidden="false" customHeight="true" outlineLevel="0" collapsed="false">
      <c r="A247" s="105"/>
      <c r="B247" s="84"/>
      <c r="C247" s="19"/>
      <c r="D247" s="55" t="s">
        <v>30</v>
      </c>
      <c r="E247" s="48" t="n">
        <v>5992.75</v>
      </c>
      <c r="F247" s="48" t="n">
        <v>0.35</v>
      </c>
      <c r="G247" s="31" t="n">
        <v>0</v>
      </c>
      <c r="H247" s="31" t="n">
        <v>0</v>
      </c>
      <c r="I247" s="31" t="n">
        <v>0</v>
      </c>
      <c r="J247" s="31" t="n">
        <v>0</v>
      </c>
      <c r="K247" s="68" t="n">
        <f aca="false">E247+F247+G247+H247+I247+J247</f>
        <v>5993.1</v>
      </c>
    </row>
    <row r="248" customFormat="false" ht="11.25" hidden="false" customHeight="true" outlineLevel="0" collapsed="false">
      <c r="A248" s="105"/>
      <c r="B248" s="84"/>
      <c r="C248" s="19"/>
      <c r="D248" s="55" t="s">
        <v>281</v>
      </c>
      <c r="E248" s="48" t="n">
        <f aca="false">6000.39-E247</f>
        <v>7.64000000000033</v>
      </c>
      <c r="F248" s="48" t="n">
        <v>0</v>
      </c>
      <c r="G248" s="31" t="n">
        <v>0</v>
      </c>
      <c r="H248" s="31" t="n">
        <v>0</v>
      </c>
      <c r="I248" s="31" t="n">
        <v>0</v>
      </c>
      <c r="J248" s="31" t="n">
        <v>0</v>
      </c>
      <c r="K248" s="68" t="n">
        <f aca="false">E248+F248+G248+H248+I248+J248</f>
        <v>7.64000000000033</v>
      </c>
    </row>
    <row r="249" customFormat="false" ht="11.25" hidden="false" customHeight="true" outlineLevel="0" collapsed="false">
      <c r="A249" s="105"/>
      <c r="B249" s="84"/>
      <c r="C249" s="19"/>
      <c r="D249" s="55" t="s">
        <v>32</v>
      </c>
      <c r="E249" s="31" t="s">
        <v>89</v>
      </c>
      <c r="F249" s="31" t="s">
        <v>89</v>
      </c>
      <c r="G249" s="31" t="n">
        <v>0</v>
      </c>
      <c r="H249" s="31" t="n">
        <v>0</v>
      </c>
      <c r="I249" s="31" t="n">
        <v>0</v>
      </c>
      <c r="J249" s="31" t="n">
        <v>0</v>
      </c>
      <c r="K249" s="68" t="e">
        <f aca="false">E249+F249+G249+H249+I249+J249</f>
        <v>#VALUE!</v>
      </c>
    </row>
    <row r="250" customFormat="false" ht="11.25" hidden="false" customHeight="true" outlineLevel="0" collapsed="false">
      <c r="A250" s="103" t="s">
        <v>118</v>
      </c>
      <c r="B250" s="84" t="s">
        <v>117</v>
      </c>
      <c r="C250" s="19" t="s">
        <v>35</v>
      </c>
      <c r="D250" s="55" t="s">
        <v>28</v>
      </c>
      <c r="E250" s="104" t="e">
        <f aca="false">E251+E252+E253+E254</f>
        <v>#VALUE!</v>
      </c>
      <c r="F250" s="104" t="e">
        <f aca="false">F251+F252+F253+F254</f>
        <v>#VALUE!</v>
      </c>
      <c r="G250" s="104" t="n">
        <f aca="false">G251+G252+G253+G254</f>
        <v>3561.1</v>
      </c>
      <c r="H250" s="104" t="n">
        <f aca="false">H251+H252+H253+H254</f>
        <v>3561.1</v>
      </c>
      <c r="I250" s="104" t="n">
        <f aca="false">I251+I252+I253+I254</f>
        <v>3561.1</v>
      </c>
      <c r="J250" s="104" t="n">
        <f aca="false">J251+J252+J253+J254</f>
        <v>3561.1</v>
      </c>
      <c r="K250" s="81" t="e">
        <f aca="false">K251+K252+K253+K254</f>
        <v>#VALUE!</v>
      </c>
    </row>
    <row r="251" customFormat="false" ht="11.25" hidden="false" customHeight="true" outlineLevel="0" collapsed="false">
      <c r="A251" s="105"/>
      <c r="B251" s="84"/>
      <c r="C251" s="19"/>
      <c r="D251" s="55" t="s">
        <v>29</v>
      </c>
      <c r="E251" s="21" t="s">
        <v>89</v>
      </c>
      <c r="F251" s="21" t="s">
        <v>89</v>
      </c>
      <c r="G251" s="31" t="n">
        <v>0</v>
      </c>
      <c r="H251" s="31" t="n">
        <v>0</v>
      </c>
      <c r="I251" s="31" t="n">
        <v>0</v>
      </c>
      <c r="J251" s="31" t="n">
        <v>0</v>
      </c>
      <c r="K251" s="68" t="e">
        <f aca="false">E251+F251+G251+H251+I251+J251</f>
        <v>#VALUE!</v>
      </c>
    </row>
    <row r="252" customFormat="false" ht="11.25" hidden="false" customHeight="true" outlineLevel="0" collapsed="false">
      <c r="A252" s="105"/>
      <c r="B252" s="84"/>
      <c r="C252" s="19"/>
      <c r="D252" s="55" t="s">
        <v>30</v>
      </c>
      <c r="E252" s="48" t="n">
        <v>3561.1</v>
      </c>
      <c r="F252" s="48" t="n">
        <v>3561.1</v>
      </c>
      <c r="G252" s="48" t="n">
        <v>3561.1</v>
      </c>
      <c r="H252" s="48" t="n">
        <v>3561.1</v>
      </c>
      <c r="I252" s="48" t="n">
        <v>3561.1</v>
      </c>
      <c r="J252" s="48" t="n">
        <v>3561.1</v>
      </c>
      <c r="K252" s="68" t="n">
        <f aca="false">E252+F252+G252+H252+I252+J252</f>
        <v>21366.6</v>
      </c>
    </row>
    <row r="253" customFormat="false" ht="11.25" hidden="false" customHeight="true" outlineLevel="0" collapsed="false">
      <c r="A253" s="105"/>
      <c r="B253" s="84"/>
      <c r="C253" s="19"/>
      <c r="D253" s="55" t="s">
        <v>281</v>
      </c>
      <c r="E253" s="21" t="s">
        <v>89</v>
      </c>
      <c r="F253" s="21" t="s">
        <v>89</v>
      </c>
      <c r="G253" s="31" t="n">
        <v>0</v>
      </c>
      <c r="H253" s="31" t="n">
        <v>0</v>
      </c>
      <c r="I253" s="31" t="n">
        <v>0</v>
      </c>
      <c r="J253" s="31" t="n">
        <v>0</v>
      </c>
      <c r="K253" s="68" t="e">
        <f aca="false">E253+F253+G253+H253+I253+J253</f>
        <v>#VALUE!</v>
      </c>
    </row>
    <row r="254" customFormat="false" ht="11.25" hidden="false" customHeight="true" outlineLevel="0" collapsed="false">
      <c r="A254" s="105"/>
      <c r="B254" s="84"/>
      <c r="C254" s="19"/>
      <c r="D254" s="55" t="s">
        <v>32</v>
      </c>
      <c r="E254" s="21" t="s">
        <v>89</v>
      </c>
      <c r="F254" s="21" t="s">
        <v>89</v>
      </c>
      <c r="G254" s="31" t="n">
        <v>0</v>
      </c>
      <c r="H254" s="31" t="n">
        <v>0</v>
      </c>
      <c r="I254" s="31" t="n">
        <v>0</v>
      </c>
      <c r="J254" s="31" t="n">
        <v>0</v>
      </c>
      <c r="K254" s="68" t="e">
        <f aca="false">E254+F254+G254+H254+I254+J254</f>
        <v>#VALUE!</v>
      </c>
    </row>
    <row r="255" customFormat="false" ht="11.25" hidden="false" customHeight="true" outlineLevel="0" collapsed="false">
      <c r="A255" s="103" t="s">
        <v>120</v>
      </c>
      <c r="B255" s="84" t="s">
        <v>119</v>
      </c>
      <c r="C255" s="19" t="s">
        <v>35</v>
      </c>
      <c r="D255" s="55" t="s">
        <v>28</v>
      </c>
      <c r="E255" s="108" t="e">
        <f aca="false">E256+E257+E258+E259</f>
        <v>#VALUE!</v>
      </c>
      <c r="F255" s="108" t="e">
        <f aca="false">F256+F257+F258+F259</f>
        <v>#VALUE!</v>
      </c>
      <c r="G255" s="108" t="n">
        <f aca="false">G256+G257+G258+G259</f>
        <v>115516.9</v>
      </c>
      <c r="H255" s="104" t="n">
        <f aca="false">H256+H257+H258+H259</f>
        <v>115516.9</v>
      </c>
      <c r="I255" s="104" t="n">
        <f aca="false">I256+I257+I258+I259</f>
        <v>115516.9</v>
      </c>
      <c r="J255" s="104" t="n">
        <f aca="false">J256+J257+J258+J259</f>
        <v>115516.9</v>
      </c>
      <c r="K255" s="81" t="e">
        <f aca="false">K256+K257+K258+K259</f>
        <v>#VALUE!</v>
      </c>
    </row>
    <row r="256" customFormat="false" ht="11.25" hidden="false" customHeight="true" outlineLevel="0" collapsed="false">
      <c r="A256" s="105"/>
      <c r="B256" s="84"/>
      <c r="C256" s="19"/>
      <c r="D256" s="55" t="s">
        <v>29</v>
      </c>
      <c r="E256" s="21" t="s">
        <v>89</v>
      </c>
      <c r="F256" s="21" t="s">
        <v>89</v>
      </c>
      <c r="G256" s="31" t="n">
        <v>0</v>
      </c>
      <c r="H256" s="31" t="n">
        <v>0</v>
      </c>
      <c r="I256" s="31" t="n">
        <v>0</v>
      </c>
      <c r="J256" s="106" t="n">
        <f aca="false">I256*$P$9</f>
        <v>0</v>
      </c>
      <c r="K256" s="68" t="e">
        <f aca="false">E256+F256+G256+H256+I256+J256</f>
        <v>#VALUE!</v>
      </c>
    </row>
    <row r="257" customFormat="false" ht="11.25" hidden="false" customHeight="true" outlineLevel="0" collapsed="false">
      <c r="A257" s="105"/>
      <c r="B257" s="84"/>
      <c r="C257" s="19"/>
      <c r="D257" s="55" t="s">
        <v>30</v>
      </c>
      <c r="E257" s="48" t="n">
        <v>115516.9</v>
      </c>
      <c r="F257" s="48" t="n">
        <v>115516.9</v>
      </c>
      <c r="G257" s="48" t="n">
        <v>115516.9</v>
      </c>
      <c r="H257" s="48" t="n">
        <v>115516.9</v>
      </c>
      <c r="I257" s="48" t="n">
        <v>115516.9</v>
      </c>
      <c r="J257" s="48" t="n">
        <v>115516.9</v>
      </c>
      <c r="K257" s="68" t="n">
        <f aca="false">E257+F257+G257+H257+I257+J257</f>
        <v>693101.4</v>
      </c>
    </row>
    <row r="258" customFormat="false" ht="11.25" hidden="false" customHeight="true" outlineLevel="0" collapsed="false">
      <c r="A258" s="105"/>
      <c r="B258" s="84"/>
      <c r="C258" s="19"/>
      <c r="D258" s="55" t="s">
        <v>281</v>
      </c>
      <c r="E258" s="31" t="n">
        <v>0</v>
      </c>
      <c r="F258" s="21" t="s">
        <v>89</v>
      </c>
      <c r="G258" s="31" t="n">
        <v>0</v>
      </c>
      <c r="H258" s="31" t="n">
        <v>0</v>
      </c>
      <c r="I258" s="31" t="n">
        <v>0</v>
      </c>
      <c r="J258" s="106" t="n">
        <f aca="false">I258*$P$9</f>
        <v>0</v>
      </c>
      <c r="K258" s="68" t="e">
        <f aca="false">E258+F258+G258+H258+I258+J258</f>
        <v>#VALUE!</v>
      </c>
    </row>
    <row r="259" customFormat="false" ht="11.25" hidden="false" customHeight="true" outlineLevel="0" collapsed="false">
      <c r="A259" s="105"/>
      <c r="B259" s="84"/>
      <c r="C259" s="19"/>
      <c r="D259" s="55" t="s">
        <v>32</v>
      </c>
      <c r="E259" s="21" t="s">
        <v>89</v>
      </c>
      <c r="F259" s="21" t="s">
        <v>89</v>
      </c>
      <c r="G259" s="31" t="n">
        <v>0</v>
      </c>
      <c r="H259" s="31" t="n">
        <v>0</v>
      </c>
      <c r="I259" s="31" t="n">
        <v>0</v>
      </c>
      <c r="J259" s="106" t="n">
        <f aca="false">I259*$P$9</f>
        <v>0</v>
      </c>
      <c r="K259" s="68" t="e">
        <f aca="false">E259+F259+G259+H259+I259+J259</f>
        <v>#VALUE!</v>
      </c>
    </row>
    <row r="260" customFormat="false" ht="11.25" hidden="false" customHeight="true" outlineLevel="0" collapsed="false">
      <c r="A260" s="103" t="s">
        <v>122</v>
      </c>
      <c r="B260" s="30" t="s">
        <v>121</v>
      </c>
      <c r="C260" s="19" t="s">
        <v>35</v>
      </c>
      <c r="D260" s="55" t="s">
        <v>28</v>
      </c>
      <c r="E260" s="104" t="e">
        <f aca="false">E261+E262+E263+E264</f>
        <v>#VALUE!</v>
      </c>
      <c r="F260" s="104" t="e">
        <f aca="false">F261+F262+F263+F264</f>
        <v>#VALUE!</v>
      </c>
      <c r="G260" s="104" t="n">
        <f aca="false">G261+G262+G263+G264</f>
        <v>8918.4</v>
      </c>
      <c r="H260" s="104" t="n">
        <f aca="false">H261+H262+H263+H264</f>
        <v>8918.4</v>
      </c>
      <c r="I260" s="104" t="n">
        <f aca="false">I261+I262+I263+I264</f>
        <v>8918.4</v>
      </c>
      <c r="J260" s="104" t="n">
        <f aca="false">J261+J262+J263+J264</f>
        <v>8918.4</v>
      </c>
      <c r="K260" s="81" t="e">
        <f aca="false">K261+K262+K263+K264</f>
        <v>#VALUE!</v>
      </c>
    </row>
    <row r="261" customFormat="false" ht="11.25" hidden="false" customHeight="true" outlineLevel="0" collapsed="false">
      <c r="A261" s="105"/>
      <c r="B261" s="30"/>
      <c r="C261" s="19"/>
      <c r="D261" s="55" t="s">
        <v>29</v>
      </c>
      <c r="E261" s="21" t="s">
        <v>89</v>
      </c>
      <c r="F261" s="21" t="s">
        <v>89</v>
      </c>
      <c r="G261" s="31" t="n">
        <v>0</v>
      </c>
      <c r="H261" s="31" t="n">
        <v>0</v>
      </c>
      <c r="I261" s="31" t="n">
        <v>0</v>
      </c>
      <c r="J261" s="106" t="n">
        <f aca="false">I261*$P$9</f>
        <v>0</v>
      </c>
      <c r="K261" s="68" t="e">
        <f aca="false">E261+F261+G261+H261+I261+J261</f>
        <v>#VALUE!</v>
      </c>
    </row>
    <row r="262" customFormat="false" ht="11.25" hidden="false" customHeight="true" outlineLevel="0" collapsed="false">
      <c r="A262" s="105"/>
      <c r="B262" s="30"/>
      <c r="C262" s="19"/>
      <c r="D262" s="55" t="s">
        <v>30</v>
      </c>
      <c r="E262" s="48" t="n">
        <v>8245.6</v>
      </c>
      <c r="F262" s="48" t="n">
        <v>8575.4</v>
      </c>
      <c r="G262" s="31" t="n">
        <v>8918.4</v>
      </c>
      <c r="H262" s="31" t="n">
        <v>8918.4</v>
      </c>
      <c r="I262" s="31" t="n">
        <v>8918.4</v>
      </c>
      <c r="J262" s="31" t="n">
        <v>8918.4</v>
      </c>
      <c r="K262" s="68" t="n">
        <f aca="false">E262+F262+G262+H262+I262+J262</f>
        <v>52494.6</v>
      </c>
    </row>
    <row r="263" customFormat="false" ht="11.25" hidden="false" customHeight="true" outlineLevel="0" collapsed="false">
      <c r="A263" s="105"/>
      <c r="B263" s="30"/>
      <c r="C263" s="19"/>
      <c r="D263" s="55" t="s">
        <v>281</v>
      </c>
      <c r="E263" s="21" t="s">
        <v>89</v>
      </c>
      <c r="F263" s="21" t="s">
        <v>89</v>
      </c>
      <c r="G263" s="31" t="n">
        <v>0</v>
      </c>
      <c r="H263" s="31" t="n">
        <v>0</v>
      </c>
      <c r="I263" s="31" t="n">
        <v>0</v>
      </c>
      <c r="J263" s="106" t="n">
        <f aca="false">I263*$P$9</f>
        <v>0</v>
      </c>
      <c r="K263" s="68" t="e">
        <f aca="false">E263+F263+G263+H263+I263+J263</f>
        <v>#VALUE!</v>
      </c>
    </row>
    <row r="264" customFormat="false" ht="11.25" hidden="false" customHeight="true" outlineLevel="0" collapsed="false">
      <c r="A264" s="105"/>
      <c r="B264" s="30"/>
      <c r="C264" s="19"/>
      <c r="D264" s="55" t="s">
        <v>32</v>
      </c>
      <c r="E264" s="21" t="s">
        <v>89</v>
      </c>
      <c r="F264" s="21" t="s">
        <v>89</v>
      </c>
      <c r="G264" s="31" t="n">
        <v>0</v>
      </c>
      <c r="H264" s="31" t="n">
        <v>0</v>
      </c>
      <c r="I264" s="31" t="n">
        <v>0</v>
      </c>
      <c r="J264" s="106" t="n">
        <f aca="false">I264*$P$9</f>
        <v>0</v>
      </c>
      <c r="K264" s="68" t="e">
        <f aca="false">E264+F264+G264+H264+I264+J264</f>
        <v>#VALUE!</v>
      </c>
    </row>
    <row r="265" customFormat="false" ht="11.25" hidden="false" customHeight="true" outlineLevel="0" collapsed="false">
      <c r="A265" s="103" t="s">
        <v>133</v>
      </c>
      <c r="B265" s="84" t="s">
        <v>123</v>
      </c>
      <c r="C265" s="19" t="s">
        <v>35</v>
      </c>
      <c r="D265" s="55" t="s">
        <v>28</v>
      </c>
      <c r="E265" s="104" t="e">
        <f aca="false">E266+E267+E268+E269</f>
        <v>#VALUE!</v>
      </c>
      <c r="F265" s="104" t="e">
        <f aca="false">F266+F267+F268+F269</f>
        <v>#VALUE!</v>
      </c>
      <c r="G265" s="104" t="n">
        <f aca="false">G266+G267+G268+G269</f>
        <v>0</v>
      </c>
      <c r="H265" s="104" t="n">
        <f aca="false">H266+H267+H268+H269</f>
        <v>0</v>
      </c>
      <c r="I265" s="104" t="n">
        <f aca="false">I266+I267+I268+I269</f>
        <v>0</v>
      </c>
      <c r="J265" s="104" t="n">
        <f aca="false">J266+J267+J268+J269</f>
        <v>0</v>
      </c>
      <c r="K265" s="81" t="e">
        <f aca="false">K266+K267+K268+K269</f>
        <v>#VALUE!</v>
      </c>
    </row>
    <row r="266" customFormat="false" ht="11.25" hidden="false" customHeight="true" outlineLevel="0" collapsed="false">
      <c r="A266" s="105"/>
      <c r="B266" s="84"/>
      <c r="C266" s="19"/>
      <c r="D266" s="55" t="s">
        <v>29</v>
      </c>
      <c r="E266" s="21" t="s">
        <v>89</v>
      </c>
      <c r="F266" s="21" t="s">
        <v>89</v>
      </c>
      <c r="G266" s="31" t="n">
        <v>0</v>
      </c>
      <c r="H266" s="31" t="n">
        <v>0</v>
      </c>
      <c r="I266" s="31" t="n">
        <v>0</v>
      </c>
      <c r="J266" s="31" t="n">
        <v>0</v>
      </c>
      <c r="K266" s="68" t="e">
        <f aca="false">E266+F266+G266+H266+I266+J266</f>
        <v>#VALUE!</v>
      </c>
    </row>
    <row r="267" customFormat="false" ht="11.25" hidden="false" customHeight="true" outlineLevel="0" collapsed="false">
      <c r="A267" s="105"/>
      <c r="B267" s="84"/>
      <c r="C267" s="19"/>
      <c r="D267" s="55" t="s">
        <v>30</v>
      </c>
      <c r="E267" s="21" t="s">
        <v>89</v>
      </c>
      <c r="F267" s="21" t="s">
        <v>89</v>
      </c>
      <c r="G267" s="31" t="n">
        <v>0</v>
      </c>
      <c r="H267" s="31" t="n">
        <v>0</v>
      </c>
      <c r="I267" s="31" t="n">
        <v>0</v>
      </c>
      <c r="J267" s="31" t="n">
        <v>0</v>
      </c>
      <c r="K267" s="68" t="e">
        <f aca="false">E267+F267+G267+H267+I267+J267</f>
        <v>#VALUE!</v>
      </c>
    </row>
    <row r="268" customFormat="false" ht="11.25" hidden="false" customHeight="true" outlineLevel="0" collapsed="false">
      <c r="A268" s="105"/>
      <c r="B268" s="84"/>
      <c r="C268" s="19"/>
      <c r="D268" s="55" t="s">
        <v>281</v>
      </c>
      <c r="E268" s="21" t="s">
        <v>89</v>
      </c>
      <c r="F268" s="21" t="s">
        <v>89</v>
      </c>
      <c r="G268" s="31" t="n">
        <v>0</v>
      </c>
      <c r="H268" s="31" t="n">
        <v>0</v>
      </c>
      <c r="I268" s="31" t="n">
        <v>0</v>
      </c>
      <c r="J268" s="31" t="n">
        <v>0</v>
      </c>
      <c r="K268" s="68" t="e">
        <f aca="false">E268+F268+G268+H268+I268+J268</f>
        <v>#VALUE!</v>
      </c>
    </row>
    <row r="269" customFormat="false" ht="11.25" hidden="false" customHeight="true" outlineLevel="0" collapsed="false">
      <c r="A269" s="105"/>
      <c r="B269" s="84"/>
      <c r="C269" s="19"/>
      <c r="D269" s="55" t="s">
        <v>32</v>
      </c>
      <c r="E269" s="21" t="s">
        <v>89</v>
      </c>
      <c r="F269" s="21" t="s">
        <v>89</v>
      </c>
      <c r="G269" s="31" t="n">
        <v>0</v>
      </c>
      <c r="H269" s="31" t="n">
        <v>0</v>
      </c>
      <c r="I269" s="31" t="n">
        <v>0</v>
      </c>
      <c r="J269" s="31" t="n">
        <v>0</v>
      </c>
      <c r="K269" s="68" t="e">
        <f aca="false">E269+F269+G269+H269+I269+J269</f>
        <v>#VALUE!</v>
      </c>
    </row>
    <row r="270" customFormat="false" ht="11.25" hidden="false" customHeight="true" outlineLevel="0" collapsed="false">
      <c r="A270" s="103" t="s">
        <v>125</v>
      </c>
      <c r="B270" s="84" t="s">
        <v>124</v>
      </c>
      <c r="C270" s="19" t="s">
        <v>35</v>
      </c>
      <c r="D270" s="55" t="s">
        <v>28</v>
      </c>
      <c r="E270" s="104" t="e">
        <f aca="false">E271+E272+E273+E274</f>
        <v>#VALUE!</v>
      </c>
      <c r="F270" s="104" t="e">
        <f aca="false">F271+F272+F273+F274</f>
        <v>#VALUE!</v>
      </c>
      <c r="G270" s="104" t="n">
        <f aca="false">G271+G272+G273+G274</f>
        <v>0</v>
      </c>
      <c r="H270" s="104" t="n">
        <f aca="false">H271+H272+H273+H274</f>
        <v>0</v>
      </c>
      <c r="I270" s="104" t="n">
        <f aca="false">I271+I272+I273+I274</f>
        <v>0</v>
      </c>
      <c r="J270" s="104" t="n">
        <f aca="false">J271+J272+J273+J274</f>
        <v>0</v>
      </c>
      <c r="K270" s="81" t="e">
        <f aca="false">K271+K272+K273+K274</f>
        <v>#VALUE!</v>
      </c>
    </row>
    <row r="271" customFormat="false" ht="11.25" hidden="false" customHeight="true" outlineLevel="0" collapsed="false">
      <c r="A271" s="105"/>
      <c r="B271" s="84"/>
      <c r="C271" s="19"/>
      <c r="D271" s="55" t="s">
        <v>29</v>
      </c>
      <c r="E271" s="21" t="s">
        <v>89</v>
      </c>
      <c r="F271" s="21" t="s">
        <v>89</v>
      </c>
      <c r="G271" s="31" t="n">
        <v>0</v>
      </c>
      <c r="H271" s="31" t="n">
        <v>0</v>
      </c>
      <c r="I271" s="31" t="n">
        <v>0</v>
      </c>
      <c r="J271" s="31" t="n">
        <v>0</v>
      </c>
      <c r="K271" s="68" t="e">
        <f aca="false">E271+F271+G271+H271+I271+J271</f>
        <v>#VALUE!</v>
      </c>
    </row>
    <row r="272" customFormat="false" ht="11.25" hidden="false" customHeight="true" outlineLevel="0" collapsed="false">
      <c r="A272" s="105"/>
      <c r="B272" s="84"/>
      <c r="C272" s="19"/>
      <c r="D272" s="55" t="s">
        <v>30</v>
      </c>
      <c r="E272" s="21" t="s">
        <v>89</v>
      </c>
      <c r="F272" s="21" t="s">
        <v>89</v>
      </c>
      <c r="G272" s="31" t="n">
        <v>0</v>
      </c>
      <c r="H272" s="31" t="n">
        <v>0</v>
      </c>
      <c r="I272" s="31" t="n">
        <v>0</v>
      </c>
      <c r="J272" s="31" t="n">
        <v>0</v>
      </c>
      <c r="K272" s="68" t="e">
        <f aca="false">E272+F272+G272+H272+I272+J272</f>
        <v>#VALUE!</v>
      </c>
    </row>
    <row r="273" customFormat="false" ht="11.25" hidden="false" customHeight="true" outlineLevel="0" collapsed="false">
      <c r="A273" s="105"/>
      <c r="B273" s="84"/>
      <c r="C273" s="19"/>
      <c r="D273" s="55" t="s">
        <v>281</v>
      </c>
      <c r="E273" s="21" t="s">
        <v>89</v>
      </c>
      <c r="F273" s="21" t="s">
        <v>89</v>
      </c>
      <c r="G273" s="31" t="n">
        <v>0</v>
      </c>
      <c r="H273" s="31" t="n">
        <v>0</v>
      </c>
      <c r="I273" s="31" t="n">
        <v>0</v>
      </c>
      <c r="J273" s="31" t="n">
        <v>0</v>
      </c>
      <c r="K273" s="68" t="e">
        <f aca="false">E273+F273+G273+H273+I273+J273</f>
        <v>#VALUE!</v>
      </c>
    </row>
    <row r="274" customFormat="false" ht="11.25" hidden="false" customHeight="true" outlineLevel="0" collapsed="false">
      <c r="A274" s="105"/>
      <c r="B274" s="84"/>
      <c r="C274" s="19"/>
      <c r="D274" s="55" t="s">
        <v>32</v>
      </c>
      <c r="E274" s="21" t="s">
        <v>89</v>
      </c>
      <c r="F274" s="21" t="s">
        <v>89</v>
      </c>
      <c r="G274" s="31" t="n">
        <v>0</v>
      </c>
      <c r="H274" s="31" t="n">
        <v>0</v>
      </c>
      <c r="I274" s="31" t="n">
        <v>0</v>
      </c>
      <c r="J274" s="31" t="n">
        <v>0</v>
      </c>
      <c r="K274" s="68" t="e">
        <f aca="false">E274+F274+G274+H274+I274+J274</f>
        <v>#VALUE!</v>
      </c>
    </row>
    <row r="275" customFormat="false" ht="11.25" hidden="false" customHeight="true" outlineLevel="0" collapsed="false">
      <c r="A275" s="103" t="s">
        <v>127</v>
      </c>
      <c r="B275" s="84" t="s">
        <v>126</v>
      </c>
      <c r="C275" s="19" t="s">
        <v>35</v>
      </c>
      <c r="D275" s="55" t="s">
        <v>28</v>
      </c>
      <c r="E275" s="104" t="e">
        <f aca="false">E276+E277+E278+E279</f>
        <v>#VALUE!</v>
      </c>
      <c r="F275" s="104" t="e">
        <f aca="false">F276+F277+F278+F279</f>
        <v>#VALUE!</v>
      </c>
      <c r="G275" s="104" t="n">
        <f aca="false">G276+G277+G278+G279</f>
        <v>0</v>
      </c>
      <c r="H275" s="104" t="n">
        <f aca="false">H276+H277+H278+H279</f>
        <v>0</v>
      </c>
      <c r="I275" s="104" t="n">
        <f aca="false">I276+I277+I278+I279</f>
        <v>0</v>
      </c>
      <c r="J275" s="104" t="n">
        <f aca="false">J276+J277+J278+J279</f>
        <v>0</v>
      </c>
      <c r="K275" s="81" t="e">
        <f aca="false">K276+K277+K278+K279</f>
        <v>#VALUE!</v>
      </c>
    </row>
    <row r="276" customFormat="false" ht="11.25" hidden="false" customHeight="true" outlineLevel="0" collapsed="false">
      <c r="A276" s="105"/>
      <c r="B276" s="84"/>
      <c r="C276" s="19"/>
      <c r="D276" s="55" t="s">
        <v>29</v>
      </c>
      <c r="E276" s="21" t="s">
        <v>89</v>
      </c>
      <c r="F276" s="21" t="s">
        <v>89</v>
      </c>
      <c r="G276" s="31" t="n">
        <v>0</v>
      </c>
      <c r="H276" s="31" t="n">
        <v>0</v>
      </c>
      <c r="I276" s="31" t="n">
        <v>0</v>
      </c>
      <c r="J276" s="31" t="n">
        <v>0</v>
      </c>
      <c r="K276" s="68" t="e">
        <f aca="false">E276+F276+G276+H276+I276+J276</f>
        <v>#VALUE!</v>
      </c>
    </row>
    <row r="277" customFormat="false" ht="11.25" hidden="false" customHeight="true" outlineLevel="0" collapsed="false">
      <c r="A277" s="105"/>
      <c r="B277" s="84"/>
      <c r="C277" s="19"/>
      <c r="D277" s="55" t="s">
        <v>30</v>
      </c>
      <c r="E277" s="21" t="s">
        <v>89</v>
      </c>
      <c r="F277" s="21" t="s">
        <v>89</v>
      </c>
      <c r="G277" s="31" t="n">
        <v>0</v>
      </c>
      <c r="H277" s="31" t="n">
        <v>0</v>
      </c>
      <c r="I277" s="31" t="n">
        <v>0</v>
      </c>
      <c r="J277" s="31" t="n">
        <v>0</v>
      </c>
      <c r="K277" s="68" t="e">
        <f aca="false">E277+F277+G277+H277+I277+J277</f>
        <v>#VALUE!</v>
      </c>
    </row>
    <row r="278" customFormat="false" ht="11.25" hidden="false" customHeight="true" outlineLevel="0" collapsed="false">
      <c r="A278" s="105"/>
      <c r="B278" s="84"/>
      <c r="C278" s="19"/>
      <c r="D278" s="55" t="s">
        <v>281</v>
      </c>
      <c r="E278" s="21" t="s">
        <v>89</v>
      </c>
      <c r="F278" s="21" t="s">
        <v>89</v>
      </c>
      <c r="G278" s="31" t="n">
        <v>0</v>
      </c>
      <c r="H278" s="31" t="n">
        <v>0</v>
      </c>
      <c r="I278" s="31" t="n">
        <v>0</v>
      </c>
      <c r="J278" s="31" t="n">
        <v>0</v>
      </c>
      <c r="K278" s="68" t="e">
        <f aca="false">E278+F278+G278+H278+I278+J278</f>
        <v>#VALUE!</v>
      </c>
    </row>
    <row r="279" customFormat="false" ht="11.25" hidden="false" customHeight="true" outlineLevel="0" collapsed="false">
      <c r="A279" s="105"/>
      <c r="B279" s="84"/>
      <c r="C279" s="19"/>
      <c r="D279" s="55" t="s">
        <v>32</v>
      </c>
      <c r="E279" s="21" t="s">
        <v>89</v>
      </c>
      <c r="F279" s="21" t="s">
        <v>89</v>
      </c>
      <c r="G279" s="31" t="n">
        <v>0</v>
      </c>
      <c r="H279" s="31" t="n">
        <v>0</v>
      </c>
      <c r="I279" s="31" t="n">
        <v>0</v>
      </c>
      <c r="J279" s="31" t="n">
        <v>0</v>
      </c>
      <c r="K279" s="68" t="e">
        <f aca="false">E279+F279+G279+H279+I279+J279</f>
        <v>#VALUE!</v>
      </c>
    </row>
    <row r="280" customFormat="false" ht="11.25" hidden="false" customHeight="true" outlineLevel="0" collapsed="false">
      <c r="A280" s="103" t="s">
        <v>129</v>
      </c>
      <c r="B280" s="84" t="s">
        <v>128</v>
      </c>
      <c r="C280" s="19" t="s">
        <v>35</v>
      </c>
      <c r="D280" s="55" t="s">
        <v>28</v>
      </c>
      <c r="E280" s="104" t="e">
        <f aca="false">E281+E282+E283+E284</f>
        <v>#VALUE!</v>
      </c>
      <c r="F280" s="104" t="e">
        <f aca="false">F281+F282+F283+F284</f>
        <v>#VALUE!</v>
      </c>
      <c r="G280" s="104" t="n">
        <f aca="false">G281+G282+G283+G284</f>
        <v>0</v>
      </c>
      <c r="H280" s="104" t="n">
        <f aca="false">H281+H282+H283+H284</f>
        <v>0</v>
      </c>
      <c r="I280" s="104" t="n">
        <f aca="false">I281+I282+I283+I284</f>
        <v>0</v>
      </c>
      <c r="J280" s="104" t="n">
        <f aca="false">J281+J282+J283+J284</f>
        <v>0</v>
      </c>
      <c r="K280" s="81" t="e">
        <f aca="false">K281+K282+K283+K284</f>
        <v>#VALUE!</v>
      </c>
    </row>
    <row r="281" customFormat="false" ht="11.25" hidden="false" customHeight="true" outlineLevel="0" collapsed="false">
      <c r="A281" s="105"/>
      <c r="B281" s="84"/>
      <c r="C281" s="19"/>
      <c r="D281" s="55" t="s">
        <v>29</v>
      </c>
      <c r="E281" s="21" t="s">
        <v>89</v>
      </c>
      <c r="F281" s="21" t="s">
        <v>89</v>
      </c>
      <c r="G281" s="31" t="n">
        <v>0</v>
      </c>
      <c r="H281" s="31" t="n">
        <v>0</v>
      </c>
      <c r="I281" s="31" t="n">
        <v>0</v>
      </c>
      <c r="J281" s="31" t="n">
        <v>0</v>
      </c>
      <c r="K281" s="68" t="e">
        <f aca="false">E281+F281+G281+H281+I281+J281</f>
        <v>#VALUE!</v>
      </c>
    </row>
    <row r="282" customFormat="false" ht="11.25" hidden="false" customHeight="true" outlineLevel="0" collapsed="false">
      <c r="A282" s="105"/>
      <c r="B282" s="84"/>
      <c r="C282" s="19"/>
      <c r="D282" s="55" t="s">
        <v>30</v>
      </c>
      <c r="E282" s="21" t="s">
        <v>89</v>
      </c>
      <c r="F282" s="21" t="s">
        <v>89</v>
      </c>
      <c r="G282" s="31" t="n">
        <v>0</v>
      </c>
      <c r="H282" s="31" t="n">
        <v>0</v>
      </c>
      <c r="I282" s="31" t="n">
        <v>0</v>
      </c>
      <c r="J282" s="31" t="n">
        <v>0</v>
      </c>
      <c r="K282" s="68" t="e">
        <f aca="false">E282+F282+G282+H282+I282+J282</f>
        <v>#VALUE!</v>
      </c>
    </row>
    <row r="283" customFormat="false" ht="11.25" hidden="false" customHeight="true" outlineLevel="0" collapsed="false">
      <c r="A283" s="105"/>
      <c r="B283" s="84"/>
      <c r="C283" s="19"/>
      <c r="D283" s="55" t="s">
        <v>281</v>
      </c>
      <c r="E283" s="21" t="s">
        <v>89</v>
      </c>
      <c r="F283" s="21" t="s">
        <v>89</v>
      </c>
      <c r="G283" s="31" t="n">
        <v>0</v>
      </c>
      <c r="H283" s="31" t="n">
        <v>0</v>
      </c>
      <c r="I283" s="31" t="n">
        <v>0</v>
      </c>
      <c r="J283" s="31" t="n">
        <v>0</v>
      </c>
      <c r="K283" s="68" t="e">
        <f aca="false">E283+F283+G283+H283+I283+J283</f>
        <v>#VALUE!</v>
      </c>
    </row>
    <row r="284" customFormat="false" ht="11.25" hidden="false" customHeight="true" outlineLevel="0" collapsed="false">
      <c r="A284" s="105"/>
      <c r="B284" s="84"/>
      <c r="C284" s="19"/>
      <c r="D284" s="55" t="s">
        <v>32</v>
      </c>
      <c r="E284" s="21" t="s">
        <v>89</v>
      </c>
      <c r="F284" s="21" t="s">
        <v>89</v>
      </c>
      <c r="G284" s="31" t="n">
        <v>0</v>
      </c>
      <c r="H284" s="31" t="n">
        <v>0</v>
      </c>
      <c r="I284" s="31" t="n">
        <v>0</v>
      </c>
      <c r="J284" s="31" t="n">
        <v>0</v>
      </c>
      <c r="K284" s="68" t="e">
        <f aca="false">E284+F284+G284+H284+I284+J284</f>
        <v>#VALUE!</v>
      </c>
    </row>
    <row r="285" customFormat="false" ht="11.25" hidden="false" customHeight="true" outlineLevel="0" collapsed="false">
      <c r="A285" s="103" t="s">
        <v>131</v>
      </c>
      <c r="B285" s="84" t="s">
        <v>130</v>
      </c>
      <c r="C285" s="19" t="s">
        <v>35</v>
      </c>
      <c r="D285" s="55" t="s">
        <v>28</v>
      </c>
      <c r="E285" s="104" t="e">
        <f aca="false">E286+E287+E288+E289</f>
        <v>#VALUE!</v>
      </c>
      <c r="F285" s="104" t="e">
        <f aca="false">F286+F287+F288+F289</f>
        <v>#VALUE!</v>
      </c>
      <c r="G285" s="104" t="n">
        <f aca="false">G286+G287+G288+G289</f>
        <v>0</v>
      </c>
      <c r="H285" s="104" t="n">
        <f aca="false">H286+H287+H288+H289</f>
        <v>0</v>
      </c>
      <c r="I285" s="104" t="n">
        <f aca="false">I286+I287+I288+I289</f>
        <v>0</v>
      </c>
      <c r="J285" s="104" t="n">
        <f aca="false">J286+J287+J288+J289</f>
        <v>0</v>
      </c>
      <c r="K285" s="81" t="e">
        <f aca="false">K286+K287+K288+K289</f>
        <v>#VALUE!</v>
      </c>
    </row>
    <row r="286" customFormat="false" ht="11.25" hidden="false" customHeight="true" outlineLevel="0" collapsed="false">
      <c r="A286" s="105"/>
      <c r="B286" s="84"/>
      <c r="C286" s="19"/>
      <c r="D286" s="55" t="s">
        <v>29</v>
      </c>
      <c r="E286" s="21" t="s">
        <v>89</v>
      </c>
      <c r="F286" s="21" t="s">
        <v>89</v>
      </c>
      <c r="G286" s="31" t="n">
        <v>0</v>
      </c>
      <c r="H286" s="31" t="n">
        <v>0</v>
      </c>
      <c r="I286" s="31" t="n">
        <v>0</v>
      </c>
      <c r="J286" s="31" t="n">
        <v>0</v>
      </c>
      <c r="K286" s="68" t="e">
        <f aca="false">E286+F286+G286+H286+I286+J286</f>
        <v>#VALUE!</v>
      </c>
    </row>
    <row r="287" customFormat="false" ht="11.25" hidden="false" customHeight="true" outlineLevel="0" collapsed="false">
      <c r="A287" s="105"/>
      <c r="B287" s="84"/>
      <c r="C287" s="19"/>
      <c r="D287" s="55" t="s">
        <v>30</v>
      </c>
      <c r="E287" s="21" t="s">
        <v>89</v>
      </c>
      <c r="F287" s="21" t="s">
        <v>89</v>
      </c>
      <c r="G287" s="31" t="n">
        <v>0</v>
      </c>
      <c r="H287" s="31" t="n">
        <v>0</v>
      </c>
      <c r="I287" s="31" t="n">
        <v>0</v>
      </c>
      <c r="J287" s="31" t="n">
        <v>0</v>
      </c>
      <c r="K287" s="68" t="e">
        <f aca="false">E287+F287+G287+H287+I287+J287</f>
        <v>#VALUE!</v>
      </c>
    </row>
    <row r="288" customFormat="false" ht="11.25" hidden="false" customHeight="true" outlineLevel="0" collapsed="false">
      <c r="A288" s="105"/>
      <c r="B288" s="84"/>
      <c r="C288" s="19"/>
      <c r="D288" s="55" t="s">
        <v>281</v>
      </c>
      <c r="E288" s="21" t="s">
        <v>89</v>
      </c>
      <c r="F288" s="21" t="s">
        <v>89</v>
      </c>
      <c r="G288" s="31" t="n">
        <v>0</v>
      </c>
      <c r="H288" s="31" t="n">
        <v>0</v>
      </c>
      <c r="I288" s="31" t="n">
        <v>0</v>
      </c>
      <c r="J288" s="31" t="n">
        <v>0</v>
      </c>
      <c r="K288" s="68" t="e">
        <f aca="false">E288+F288+G288+H288+I288+J288</f>
        <v>#VALUE!</v>
      </c>
    </row>
    <row r="289" customFormat="false" ht="11.25" hidden="false" customHeight="true" outlineLevel="0" collapsed="false">
      <c r="A289" s="105"/>
      <c r="B289" s="84"/>
      <c r="C289" s="19"/>
      <c r="D289" s="55" t="s">
        <v>32</v>
      </c>
      <c r="E289" s="21" t="s">
        <v>89</v>
      </c>
      <c r="F289" s="21" t="s">
        <v>89</v>
      </c>
      <c r="G289" s="31" t="n">
        <v>0</v>
      </c>
      <c r="H289" s="31" t="n">
        <v>0</v>
      </c>
      <c r="I289" s="31" t="n">
        <v>0</v>
      </c>
      <c r="J289" s="31" t="n">
        <v>0</v>
      </c>
      <c r="K289" s="68" t="e">
        <f aca="false">E289+F289+G289+H289+I289+J289</f>
        <v>#VALUE!</v>
      </c>
    </row>
    <row r="290" customFormat="false" ht="11.25" hidden="false" customHeight="true" outlineLevel="0" collapsed="false">
      <c r="A290" s="103" t="s">
        <v>311</v>
      </c>
      <c r="B290" s="84" t="s">
        <v>132</v>
      </c>
      <c r="C290" s="19" t="s">
        <v>35</v>
      </c>
      <c r="D290" s="55" t="s">
        <v>28</v>
      </c>
      <c r="E290" s="104" t="e">
        <f aca="false">E291+E292+E293+E294</f>
        <v>#VALUE!</v>
      </c>
      <c r="F290" s="104" t="e">
        <f aca="false">F291+F292+F293+F294</f>
        <v>#VALUE!</v>
      </c>
      <c r="G290" s="104" t="n">
        <f aca="false">G291+G292+G293+G294</f>
        <v>0</v>
      </c>
      <c r="H290" s="104" t="n">
        <f aca="false">H291+H292+H293+H294</f>
        <v>0</v>
      </c>
      <c r="I290" s="104" t="n">
        <f aca="false">I291+I292+I293+I294</f>
        <v>0</v>
      </c>
      <c r="J290" s="104" t="n">
        <f aca="false">J291+J292+J293+J294</f>
        <v>0</v>
      </c>
      <c r="K290" s="81" t="e">
        <f aca="false">K291+K292+K293+K294</f>
        <v>#VALUE!</v>
      </c>
    </row>
    <row r="291" customFormat="false" ht="11.25" hidden="false" customHeight="true" outlineLevel="0" collapsed="false">
      <c r="A291" s="105"/>
      <c r="B291" s="84"/>
      <c r="C291" s="19"/>
      <c r="D291" s="55" t="s">
        <v>29</v>
      </c>
      <c r="E291" s="21" t="s">
        <v>89</v>
      </c>
      <c r="F291" s="21" t="s">
        <v>89</v>
      </c>
      <c r="G291" s="31" t="n">
        <v>0</v>
      </c>
      <c r="H291" s="31" t="n">
        <v>0</v>
      </c>
      <c r="I291" s="31" t="n">
        <v>0</v>
      </c>
      <c r="J291" s="31" t="n">
        <v>0</v>
      </c>
      <c r="K291" s="68" t="e">
        <f aca="false">E291+F291+G291+H291+I291+J291</f>
        <v>#VALUE!</v>
      </c>
    </row>
    <row r="292" customFormat="false" ht="11.25" hidden="false" customHeight="true" outlineLevel="0" collapsed="false">
      <c r="A292" s="105"/>
      <c r="B292" s="84"/>
      <c r="C292" s="19"/>
      <c r="D292" s="55" t="s">
        <v>30</v>
      </c>
      <c r="E292" s="21" t="s">
        <v>89</v>
      </c>
      <c r="F292" s="21" t="s">
        <v>89</v>
      </c>
      <c r="G292" s="31" t="n">
        <v>0</v>
      </c>
      <c r="H292" s="31" t="n">
        <v>0</v>
      </c>
      <c r="I292" s="31" t="n">
        <v>0</v>
      </c>
      <c r="J292" s="31" t="n">
        <v>0</v>
      </c>
      <c r="K292" s="68" t="e">
        <f aca="false">E292+F292+G292+H292+I292+J292</f>
        <v>#VALUE!</v>
      </c>
    </row>
    <row r="293" customFormat="false" ht="11.25" hidden="false" customHeight="true" outlineLevel="0" collapsed="false">
      <c r="A293" s="105"/>
      <c r="B293" s="84"/>
      <c r="C293" s="19"/>
      <c r="D293" s="55" t="s">
        <v>281</v>
      </c>
      <c r="E293" s="21" t="s">
        <v>89</v>
      </c>
      <c r="F293" s="21" t="s">
        <v>89</v>
      </c>
      <c r="G293" s="31" t="n">
        <v>0</v>
      </c>
      <c r="H293" s="31" t="n">
        <v>0</v>
      </c>
      <c r="I293" s="31" t="n">
        <v>0</v>
      </c>
      <c r="J293" s="31" t="n">
        <v>0</v>
      </c>
      <c r="K293" s="68" t="e">
        <f aca="false">E293+F293+G293+H293+I293+J293</f>
        <v>#VALUE!</v>
      </c>
    </row>
    <row r="294" customFormat="false" ht="11.25" hidden="false" customHeight="true" outlineLevel="0" collapsed="false">
      <c r="A294" s="105"/>
      <c r="B294" s="84"/>
      <c r="C294" s="19"/>
      <c r="D294" s="55" t="s">
        <v>32</v>
      </c>
      <c r="E294" s="21" t="s">
        <v>89</v>
      </c>
      <c r="F294" s="21" t="s">
        <v>89</v>
      </c>
      <c r="G294" s="31" t="n">
        <v>0</v>
      </c>
      <c r="H294" s="31" t="n">
        <v>0</v>
      </c>
      <c r="I294" s="31" t="n">
        <v>0</v>
      </c>
      <c r="J294" s="31" t="n">
        <v>0</v>
      </c>
      <c r="K294" s="68" t="e">
        <f aca="false">E294+F294+G294+H294+I294+J294</f>
        <v>#VALUE!</v>
      </c>
    </row>
    <row r="295" customFormat="false" ht="11.25" hidden="false" customHeight="true" outlineLevel="0" collapsed="false">
      <c r="A295" s="103" t="s">
        <v>312</v>
      </c>
      <c r="B295" s="30" t="s">
        <v>313</v>
      </c>
      <c r="C295" s="19" t="s">
        <v>35</v>
      </c>
      <c r="D295" s="55" t="s">
        <v>28</v>
      </c>
      <c r="E295" s="104" t="e">
        <f aca="false">E296+E297+E298+E299</f>
        <v>#VALUE!</v>
      </c>
      <c r="F295" s="104" t="e">
        <f aca="false">F296+F297+F298+F299</f>
        <v>#VALUE!</v>
      </c>
      <c r="G295" s="104" t="n">
        <f aca="false">G296+G297+G298+G299</f>
        <v>0</v>
      </c>
      <c r="H295" s="104" t="n">
        <f aca="false">H296+H297+H298+H299</f>
        <v>0</v>
      </c>
      <c r="I295" s="104" t="n">
        <f aca="false">I296+I297+I298+I299</f>
        <v>0</v>
      </c>
      <c r="J295" s="104" t="n">
        <f aca="false">J296+J297+J298+J299</f>
        <v>0</v>
      </c>
      <c r="K295" s="81" t="e">
        <f aca="false">K296+K297+K298+K299</f>
        <v>#VALUE!</v>
      </c>
    </row>
    <row r="296" customFormat="false" ht="11.25" hidden="false" customHeight="true" outlineLevel="0" collapsed="false">
      <c r="A296" s="105"/>
      <c r="B296" s="30"/>
      <c r="C296" s="19"/>
      <c r="D296" s="55" t="s">
        <v>29</v>
      </c>
      <c r="E296" s="21" t="s">
        <v>89</v>
      </c>
      <c r="F296" s="21" t="s">
        <v>89</v>
      </c>
      <c r="G296" s="31" t="n">
        <v>0</v>
      </c>
      <c r="H296" s="31" t="n">
        <v>0</v>
      </c>
      <c r="I296" s="31" t="n">
        <v>0</v>
      </c>
      <c r="J296" s="31" t="n">
        <v>0</v>
      </c>
      <c r="K296" s="68" t="e">
        <f aca="false">E296+F296+G296+H296+I296+J296</f>
        <v>#VALUE!</v>
      </c>
    </row>
    <row r="297" customFormat="false" ht="11.25" hidden="false" customHeight="true" outlineLevel="0" collapsed="false">
      <c r="A297" s="105"/>
      <c r="B297" s="30"/>
      <c r="C297" s="19"/>
      <c r="D297" s="55" t="s">
        <v>30</v>
      </c>
      <c r="E297" s="21" t="s">
        <v>89</v>
      </c>
      <c r="F297" s="21" t="s">
        <v>89</v>
      </c>
      <c r="G297" s="31" t="n">
        <v>0</v>
      </c>
      <c r="H297" s="31" t="n">
        <v>0</v>
      </c>
      <c r="I297" s="31" t="n">
        <v>0</v>
      </c>
      <c r="J297" s="31" t="n">
        <v>0</v>
      </c>
      <c r="K297" s="68" t="e">
        <f aca="false">E297+F297+G297+H297+I297+J297</f>
        <v>#VALUE!</v>
      </c>
    </row>
    <row r="298" customFormat="false" ht="11.25" hidden="false" customHeight="true" outlineLevel="0" collapsed="false">
      <c r="A298" s="105"/>
      <c r="B298" s="30"/>
      <c r="C298" s="19"/>
      <c r="D298" s="55" t="s">
        <v>281</v>
      </c>
      <c r="E298" s="21" t="s">
        <v>89</v>
      </c>
      <c r="F298" s="21" t="s">
        <v>89</v>
      </c>
      <c r="G298" s="31" t="n">
        <v>0</v>
      </c>
      <c r="H298" s="31" t="n">
        <v>0</v>
      </c>
      <c r="I298" s="31" t="n">
        <v>0</v>
      </c>
      <c r="J298" s="31" t="n">
        <v>0</v>
      </c>
      <c r="K298" s="68" t="e">
        <f aca="false">E298+F298+G298+H298+I298+J298</f>
        <v>#VALUE!</v>
      </c>
    </row>
    <row r="299" customFormat="false" ht="11.25" hidden="false" customHeight="true" outlineLevel="0" collapsed="false">
      <c r="A299" s="105"/>
      <c r="B299" s="30"/>
      <c r="C299" s="19"/>
      <c r="D299" s="55" t="s">
        <v>32</v>
      </c>
      <c r="E299" s="21" t="s">
        <v>89</v>
      </c>
      <c r="F299" s="21" t="s">
        <v>89</v>
      </c>
      <c r="G299" s="31" t="n">
        <v>0</v>
      </c>
      <c r="H299" s="31" t="n">
        <v>0</v>
      </c>
      <c r="I299" s="31" t="n">
        <v>0</v>
      </c>
      <c r="J299" s="31" t="n">
        <v>0</v>
      </c>
      <c r="K299" s="68" t="e">
        <f aca="false">E299+F299+G299+H299+I299+J299</f>
        <v>#VALUE!</v>
      </c>
    </row>
    <row r="300" customFormat="false" ht="11.25" hidden="false" customHeight="true" outlineLevel="0" collapsed="false">
      <c r="A300" s="103" t="s">
        <v>314</v>
      </c>
      <c r="B300" s="109" t="s">
        <v>315</v>
      </c>
      <c r="C300" s="19" t="s">
        <v>35</v>
      </c>
      <c r="D300" s="55" t="s">
        <v>28</v>
      </c>
      <c r="E300" s="104" t="e">
        <f aca="false">E301+E302+E303+E304</f>
        <v>#VALUE!</v>
      </c>
      <c r="F300" s="104" t="e">
        <f aca="false">F301+F302+F303+F304</f>
        <v>#VALUE!</v>
      </c>
      <c r="G300" s="104" t="n">
        <f aca="false">G301+G302+G303+G304</f>
        <v>0</v>
      </c>
      <c r="H300" s="104" t="n">
        <f aca="false">H301+H302+H303+H304</f>
        <v>0</v>
      </c>
      <c r="I300" s="104" t="n">
        <f aca="false">I301+I302+I303+I304</f>
        <v>0</v>
      </c>
      <c r="J300" s="104" t="n">
        <f aca="false">J301+J302+J303+J304</f>
        <v>0</v>
      </c>
      <c r="K300" s="81" t="e">
        <f aca="false">K301+K302+K303+K304</f>
        <v>#VALUE!</v>
      </c>
    </row>
    <row r="301" customFormat="false" ht="11.25" hidden="false" customHeight="true" outlineLevel="0" collapsed="false">
      <c r="A301" s="105"/>
      <c r="B301" s="109"/>
      <c r="C301" s="19"/>
      <c r="D301" s="55" t="s">
        <v>29</v>
      </c>
      <c r="E301" s="21" t="s">
        <v>89</v>
      </c>
      <c r="F301" s="21" t="s">
        <v>89</v>
      </c>
      <c r="G301" s="31" t="n">
        <v>0</v>
      </c>
      <c r="H301" s="31" t="n">
        <v>0</v>
      </c>
      <c r="I301" s="31" t="n">
        <v>0</v>
      </c>
      <c r="J301" s="31" t="n">
        <v>0</v>
      </c>
      <c r="K301" s="68" t="e">
        <f aca="false">E301+F301+G301+H301+I301+J301</f>
        <v>#VALUE!</v>
      </c>
    </row>
    <row r="302" customFormat="false" ht="11.25" hidden="false" customHeight="true" outlineLevel="0" collapsed="false">
      <c r="A302" s="105"/>
      <c r="B302" s="109"/>
      <c r="C302" s="19"/>
      <c r="D302" s="55" t="s">
        <v>30</v>
      </c>
      <c r="E302" s="21" t="s">
        <v>89</v>
      </c>
      <c r="F302" s="21" t="s">
        <v>89</v>
      </c>
      <c r="G302" s="31" t="n">
        <v>0</v>
      </c>
      <c r="H302" s="31" t="n">
        <v>0</v>
      </c>
      <c r="I302" s="31" t="n">
        <v>0</v>
      </c>
      <c r="J302" s="31" t="n">
        <v>0</v>
      </c>
      <c r="K302" s="68" t="e">
        <f aca="false">E302+F302+G302+H302+I302+J302</f>
        <v>#VALUE!</v>
      </c>
    </row>
    <row r="303" customFormat="false" ht="11.25" hidden="false" customHeight="true" outlineLevel="0" collapsed="false">
      <c r="A303" s="105"/>
      <c r="B303" s="109"/>
      <c r="C303" s="19"/>
      <c r="D303" s="55" t="s">
        <v>281</v>
      </c>
      <c r="E303" s="21" t="s">
        <v>89</v>
      </c>
      <c r="F303" s="21" t="s">
        <v>89</v>
      </c>
      <c r="G303" s="31" t="n">
        <v>0</v>
      </c>
      <c r="H303" s="31" t="n">
        <v>0</v>
      </c>
      <c r="I303" s="31" t="n">
        <v>0</v>
      </c>
      <c r="J303" s="31" t="n">
        <v>0</v>
      </c>
      <c r="K303" s="68" t="e">
        <f aca="false">E303+F303+G303+H303+I303+J303</f>
        <v>#VALUE!</v>
      </c>
    </row>
    <row r="304" customFormat="false" ht="11.25" hidden="false" customHeight="true" outlineLevel="0" collapsed="false">
      <c r="A304" s="105"/>
      <c r="B304" s="109"/>
      <c r="C304" s="19"/>
      <c r="D304" s="55" t="s">
        <v>32</v>
      </c>
      <c r="E304" s="21" t="s">
        <v>89</v>
      </c>
      <c r="F304" s="21" t="s">
        <v>89</v>
      </c>
      <c r="G304" s="31" t="n">
        <v>0</v>
      </c>
      <c r="H304" s="31" t="n">
        <v>0</v>
      </c>
      <c r="I304" s="31" t="n">
        <v>0</v>
      </c>
      <c r="J304" s="31" t="n">
        <v>0</v>
      </c>
      <c r="K304" s="68" t="e">
        <f aca="false">E304+F304+G304+H304+I304+J304</f>
        <v>#VALUE!</v>
      </c>
    </row>
    <row r="305" customFormat="false" ht="27" hidden="false" customHeight="true" outlineLevel="0" collapsed="false">
      <c r="A305" s="103" t="s">
        <v>316</v>
      </c>
      <c r="B305" s="109" t="s">
        <v>135</v>
      </c>
      <c r="C305" s="19" t="s">
        <v>35</v>
      </c>
      <c r="D305" s="55" t="s">
        <v>28</v>
      </c>
      <c r="E305" s="104" t="e">
        <f aca="false">E306+E307+E308+E309</f>
        <v>#VALUE!</v>
      </c>
      <c r="F305" s="104" t="e">
        <f aca="false">F306+F307+F308+F309</f>
        <v>#VALUE!</v>
      </c>
      <c r="G305" s="104" t="n">
        <f aca="false">G306+G307+G308+G309</f>
        <v>53181.1</v>
      </c>
      <c r="H305" s="104" t="n">
        <f aca="false">H306+H307+H308+H309</f>
        <v>53181.1</v>
      </c>
      <c r="I305" s="104" t="n">
        <f aca="false">I306+I307+I308+I309</f>
        <v>53181.1</v>
      </c>
      <c r="J305" s="104" t="n">
        <f aca="false">J306+J307+J308+J309</f>
        <v>53181.1</v>
      </c>
      <c r="K305" s="81" t="e">
        <f aca="false">K306+K307+K308+K309</f>
        <v>#VALUE!</v>
      </c>
    </row>
    <row r="306" customFormat="false" ht="27" hidden="false" customHeight="true" outlineLevel="0" collapsed="false">
      <c r="A306" s="105"/>
      <c r="B306" s="109"/>
      <c r="C306" s="19"/>
      <c r="D306" s="55" t="s">
        <v>29</v>
      </c>
      <c r="E306" s="21" t="s">
        <v>89</v>
      </c>
      <c r="F306" s="21" t="s">
        <v>89</v>
      </c>
      <c r="G306" s="31" t="n">
        <v>0</v>
      </c>
      <c r="H306" s="31" t="n">
        <v>0</v>
      </c>
      <c r="I306" s="31" t="n">
        <v>0</v>
      </c>
      <c r="J306" s="31" t="n">
        <v>0</v>
      </c>
      <c r="K306" s="68" t="e">
        <f aca="false">E306+F306+G306+H306+I306+J306</f>
        <v>#VALUE!</v>
      </c>
    </row>
    <row r="307" customFormat="false" ht="27" hidden="false" customHeight="true" outlineLevel="0" collapsed="false">
      <c r="A307" s="105"/>
      <c r="B307" s="109"/>
      <c r="C307" s="19"/>
      <c r="D307" s="55" t="s">
        <v>30</v>
      </c>
      <c r="E307" s="31" t="n">
        <v>53181.1</v>
      </c>
      <c r="F307" s="31" t="n">
        <v>53181.1</v>
      </c>
      <c r="G307" s="31" t="n">
        <v>53181.1</v>
      </c>
      <c r="H307" s="31" t="n">
        <v>53181.1</v>
      </c>
      <c r="I307" s="31" t="n">
        <v>53181.1</v>
      </c>
      <c r="J307" s="31" t="n">
        <v>53181.1</v>
      </c>
      <c r="K307" s="68" t="n">
        <f aca="false">E307+F307+G307+H307+I307+J307</f>
        <v>319086.6</v>
      </c>
    </row>
    <row r="308" customFormat="false" ht="27" hidden="false" customHeight="true" outlineLevel="0" collapsed="false">
      <c r="A308" s="105"/>
      <c r="B308" s="109"/>
      <c r="C308" s="19"/>
      <c r="D308" s="55" t="s">
        <v>281</v>
      </c>
      <c r="E308" s="21" t="s">
        <v>89</v>
      </c>
      <c r="F308" s="21" t="s">
        <v>89</v>
      </c>
      <c r="G308" s="31" t="n">
        <v>0</v>
      </c>
      <c r="H308" s="31" t="n">
        <v>0</v>
      </c>
      <c r="I308" s="31" t="n">
        <v>0</v>
      </c>
      <c r="J308" s="31" t="n">
        <v>0</v>
      </c>
      <c r="K308" s="68" t="e">
        <f aca="false">E308+F308+G308+H308+I308+J308</f>
        <v>#VALUE!</v>
      </c>
    </row>
    <row r="309" customFormat="false" ht="27" hidden="false" customHeight="true" outlineLevel="0" collapsed="false">
      <c r="A309" s="105"/>
      <c r="B309" s="109"/>
      <c r="C309" s="19"/>
      <c r="D309" s="55" t="s">
        <v>32</v>
      </c>
      <c r="E309" s="21" t="s">
        <v>89</v>
      </c>
      <c r="F309" s="21" t="s">
        <v>89</v>
      </c>
      <c r="G309" s="31" t="n">
        <v>0</v>
      </c>
      <c r="H309" s="31" t="n">
        <v>0</v>
      </c>
      <c r="I309" s="31" t="n">
        <v>0</v>
      </c>
      <c r="J309" s="31" t="n">
        <v>0</v>
      </c>
      <c r="K309" s="68" t="e">
        <f aca="false">E309+F309+G309+H309+I309+J309</f>
        <v>#VALUE!</v>
      </c>
    </row>
    <row r="310" customFormat="false" ht="11.25" hidden="false" customHeight="true" outlineLevel="0" collapsed="false">
      <c r="A310" s="103" t="s">
        <v>317</v>
      </c>
      <c r="B310" s="109" t="s">
        <v>136</v>
      </c>
      <c r="C310" s="19" t="s">
        <v>35</v>
      </c>
      <c r="D310" s="55" t="s">
        <v>28</v>
      </c>
      <c r="E310" s="104" t="e">
        <f aca="false">E311+E312+E313+E314</f>
        <v>#VALUE!</v>
      </c>
      <c r="F310" s="104" t="e">
        <f aca="false">F311+F312+F313+F314</f>
        <v>#VALUE!</v>
      </c>
      <c r="G310" s="104" t="n">
        <f aca="false">G311+G312+G313+G314</f>
        <v>0</v>
      </c>
      <c r="H310" s="104" t="n">
        <f aca="false">H311+H312+H313+H314</f>
        <v>0</v>
      </c>
      <c r="I310" s="104" t="n">
        <f aca="false">I311+I312+I313+I314</f>
        <v>0</v>
      </c>
      <c r="J310" s="104" t="n">
        <f aca="false">J311+J312+J313+J314</f>
        <v>0</v>
      </c>
      <c r="K310" s="81" t="e">
        <f aca="false">K311+K312+K313+K314</f>
        <v>#VALUE!</v>
      </c>
    </row>
    <row r="311" customFormat="false" ht="11.25" hidden="false" customHeight="true" outlineLevel="0" collapsed="false">
      <c r="A311" s="105"/>
      <c r="B311" s="109"/>
      <c r="C311" s="19"/>
      <c r="D311" s="55" t="s">
        <v>29</v>
      </c>
      <c r="E311" s="21" t="s">
        <v>89</v>
      </c>
      <c r="F311" s="21" t="s">
        <v>89</v>
      </c>
      <c r="G311" s="31" t="n">
        <v>0</v>
      </c>
      <c r="H311" s="31" t="n">
        <v>0</v>
      </c>
      <c r="I311" s="31" t="n">
        <v>0</v>
      </c>
      <c r="J311" s="31" t="n">
        <v>0</v>
      </c>
      <c r="K311" s="68" t="e">
        <f aca="false">E311+F311+G311+H311+I311+J311</f>
        <v>#VALUE!</v>
      </c>
    </row>
    <row r="312" customFormat="false" ht="12.75" hidden="false" customHeight="true" outlineLevel="0" collapsed="false">
      <c r="A312" s="105"/>
      <c r="B312" s="109"/>
      <c r="C312" s="19"/>
      <c r="D312" s="55" t="s">
        <v>30</v>
      </c>
      <c r="E312" s="21" t="s">
        <v>89</v>
      </c>
      <c r="F312" s="31" t="n">
        <v>20000</v>
      </c>
      <c r="G312" s="31" t="n">
        <v>0</v>
      </c>
      <c r="H312" s="31" t="n">
        <v>0</v>
      </c>
      <c r="I312" s="31" t="n">
        <v>0</v>
      </c>
      <c r="J312" s="31" t="n">
        <v>0</v>
      </c>
      <c r="K312" s="68" t="e">
        <f aca="false">E312+F312+G312+H312+I312+J312</f>
        <v>#VALUE!</v>
      </c>
    </row>
    <row r="313" customFormat="false" ht="11.25" hidden="false" customHeight="true" outlineLevel="0" collapsed="false">
      <c r="A313" s="105"/>
      <c r="B313" s="109"/>
      <c r="C313" s="19"/>
      <c r="D313" s="55" t="s">
        <v>281</v>
      </c>
      <c r="E313" s="21" t="s">
        <v>89</v>
      </c>
      <c r="F313" s="21" t="s">
        <v>89</v>
      </c>
      <c r="G313" s="31" t="n">
        <v>0</v>
      </c>
      <c r="H313" s="31" t="n">
        <v>0</v>
      </c>
      <c r="I313" s="31" t="n">
        <v>0</v>
      </c>
      <c r="J313" s="31" t="n">
        <v>0</v>
      </c>
      <c r="K313" s="68" t="e">
        <f aca="false">E313+F313+G313+H313+I313+J313</f>
        <v>#VALUE!</v>
      </c>
    </row>
    <row r="314" customFormat="false" ht="11.25" hidden="false" customHeight="true" outlineLevel="0" collapsed="false">
      <c r="A314" s="105"/>
      <c r="B314" s="109"/>
      <c r="C314" s="19"/>
      <c r="D314" s="55" t="s">
        <v>32</v>
      </c>
      <c r="E314" s="21" t="s">
        <v>89</v>
      </c>
      <c r="F314" s="21" t="s">
        <v>89</v>
      </c>
      <c r="G314" s="31" t="n">
        <v>0</v>
      </c>
      <c r="H314" s="31" t="n">
        <v>0</v>
      </c>
      <c r="I314" s="31" t="n">
        <v>0</v>
      </c>
      <c r="J314" s="31" t="n">
        <v>0</v>
      </c>
      <c r="K314" s="68" t="e">
        <f aca="false">E314+F314+G314+H314+I314+J314</f>
        <v>#VALUE!</v>
      </c>
    </row>
    <row r="315" s="83" customFormat="true" ht="40.5" hidden="false" customHeight="true" outlineLevel="0" collapsed="false">
      <c r="A315" s="110" t="s">
        <v>137</v>
      </c>
      <c r="B315" s="111" t="s">
        <v>318</v>
      </c>
      <c r="C315" s="92" t="s">
        <v>27</v>
      </c>
      <c r="D315" s="92" t="s">
        <v>28</v>
      </c>
      <c r="E315" s="90" t="e">
        <f aca="false">E316+E317+E318+E319</f>
        <v>#VALUE!</v>
      </c>
      <c r="F315" s="90" t="e">
        <f aca="false">F316+F317+F318+F319</f>
        <v>#VALUE!</v>
      </c>
      <c r="G315" s="90" t="n">
        <f aca="false">G316+G317+G318+G319</f>
        <v>11038.2</v>
      </c>
      <c r="H315" s="90" t="n">
        <f aca="false">H316+H317+H318+H319</f>
        <v>10800.2</v>
      </c>
      <c r="I315" s="90" t="n">
        <f aca="false">I316+I317+I318+I319</f>
        <v>10800.2</v>
      </c>
      <c r="J315" s="90" t="n">
        <f aca="false">J316+J317+J318+J319</f>
        <v>10800.2</v>
      </c>
      <c r="K315" s="81" t="e">
        <f aca="false">K316+K317+K318+K319</f>
        <v>#VALUE!</v>
      </c>
      <c r="L315" s="82"/>
    </row>
    <row r="316" customFormat="false" ht="12.75" hidden="false" customHeight="true" outlineLevel="0" collapsed="false">
      <c r="A316" s="112"/>
      <c r="B316" s="66"/>
      <c r="C316" s="66"/>
      <c r="D316" s="77" t="s">
        <v>29</v>
      </c>
      <c r="E316" s="68" t="e">
        <f aca="false">E321</f>
        <v>#VALUE!</v>
      </c>
      <c r="F316" s="68" t="e">
        <f aca="false">F321</f>
        <v>#VALUE!</v>
      </c>
      <c r="G316" s="68" t="n">
        <f aca="false">G321</f>
        <v>0</v>
      </c>
      <c r="H316" s="68" t="n">
        <f aca="false">H321</f>
        <v>0</v>
      </c>
      <c r="I316" s="68" t="n">
        <f aca="false">I321</f>
        <v>0</v>
      </c>
      <c r="J316" s="68" t="n">
        <f aca="false">J321</f>
        <v>0</v>
      </c>
      <c r="K316" s="68" t="e">
        <f aca="false">E316+F316+G316+H316+I316+J316</f>
        <v>#VALUE!</v>
      </c>
    </row>
    <row r="317" customFormat="false" ht="12.75" hidden="false" customHeight="true" outlineLevel="0" collapsed="false">
      <c r="A317" s="112"/>
      <c r="B317" s="66"/>
      <c r="C317" s="66"/>
      <c r="D317" s="77" t="s">
        <v>30</v>
      </c>
      <c r="E317" s="68" t="e">
        <f aca="false">E322</f>
        <v>#VALUE!</v>
      </c>
      <c r="F317" s="68" t="e">
        <f aca="false">F322</f>
        <v>#VALUE!</v>
      </c>
      <c r="G317" s="68" t="n">
        <f aca="false">G322</f>
        <v>0</v>
      </c>
      <c r="H317" s="68" t="n">
        <f aca="false">H322</f>
        <v>0</v>
      </c>
      <c r="I317" s="68" t="n">
        <f aca="false">I322</f>
        <v>0</v>
      </c>
      <c r="J317" s="68" t="n">
        <f aca="false">J322</f>
        <v>0</v>
      </c>
      <c r="K317" s="68" t="e">
        <f aca="false">E317+F317+G317+H317+I317+J317</f>
        <v>#VALUE!</v>
      </c>
    </row>
    <row r="318" customFormat="false" ht="12.75" hidden="false" customHeight="true" outlineLevel="0" collapsed="false">
      <c r="A318" s="112"/>
      <c r="B318" s="66"/>
      <c r="C318" s="66"/>
      <c r="D318" s="77" t="s">
        <v>281</v>
      </c>
      <c r="E318" s="68" t="e">
        <f aca="false">E323</f>
        <v>#VALUE!</v>
      </c>
      <c r="F318" s="68" t="e">
        <f aca="false">F323</f>
        <v>#VALUE!</v>
      </c>
      <c r="G318" s="68" t="n">
        <f aca="false">G323</f>
        <v>11038.2</v>
      </c>
      <c r="H318" s="68" t="n">
        <f aca="false">H323</f>
        <v>10800.2</v>
      </c>
      <c r="I318" s="68" t="n">
        <f aca="false">I323</f>
        <v>10800.2</v>
      </c>
      <c r="J318" s="68" t="n">
        <f aca="false">J323</f>
        <v>10800.2</v>
      </c>
      <c r="K318" s="68" t="e">
        <f aca="false">E318+F318+G318+H318+I318+J318</f>
        <v>#VALUE!</v>
      </c>
    </row>
    <row r="319" customFormat="false" ht="12.75" hidden="false" customHeight="true" outlineLevel="0" collapsed="false">
      <c r="A319" s="112"/>
      <c r="B319" s="66"/>
      <c r="C319" s="66"/>
      <c r="D319" s="77" t="s">
        <v>32</v>
      </c>
      <c r="E319" s="68" t="e">
        <f aca="false">E324</f>
        <v>#VALUE!</v>
      </c>
      <c r="F319" s="68" t="e">
        <f aca="false">F324</f>
        <v>#VALUE!</v>
      </c>
      <c r="G319" s="68" t="n">
        <f aca="false">G324</f>
        <v>0</v>
      </c>
      <c r="H319" s="68" t="n">
        <f aca="false">H324</f>
        <v>0</v>
      </c>
      <c r="I319" s="68" t="n">
        <f aca="false">I324</f>
        <v>0</v>
      </c>
      <c r="J319" s="68" t="n">
        <f aca="false">J324</f>
        <v>0</v>
      </c>
      <c r="K319" s="68" t="e">
        <f aca="false">E319+F319+G319+H319+I319+J319</f>
        <v>#VALUE!</v>
      </c>
    </row>
    <row r="320" customFormat="false" ht="27" hidden="false" customHeight="true" outlineLevel="0" collapsed="false">
      <c r="A320" s="112"/>
      <c r="B320" s="66"/>
      <c r="C320" s="113" t="s">
        <v>35</v>
      </c>
      <c r="D320" s="79" t="s">
        <v>28</v>
      </c>
      <c r="E320" s="81" t="e">
        <f aca="false">E321+E322+E323+E324</f>
        <v>#VALUE!</v>
      </c>
      <c r="F320" s="81" t="e">
        <f aca="false">F321+F322+F323+F324</f>
        <v>#VALUE!</v>
      </c>
      <c r="G320" s="81" t="n">
        <f aca="false">G321+G322+G323+G324</f>
        <v>11038.2</v>
      </c>
      <c r="H320" s="81" t="n">
        <f aca="false">H321+H322+H323+H324</f>
        <v>10800.2</v>
      </c>
      <c r="I320" s="81" t="n">
        <f aca="false">I321+I322+I323+I324</f>
        <v>10800.2</v>
      </c>
      <c r="J320" s="81" t="n">
        <f aca="false">J321+J322+J323+J324</f>
        <v>10800.2</v>
      </c>
      <c r="K320" s="81" t="e">
        <f aca="false">K321+K322+K323+K324</f>
        <v>#VALUE!</v>
      </c>
    </row>
    <row r="321" customFormat="false" ht="12.75" hidden="false" customHeight="true" outlineLevel="0" collapsed="false">
      <c r="A321" s="112"/>
      <c r="B321" s="66"/>
      <c r="C321" s="113"/>
      <c r="D321" s="77" t="s">
        <v>29</v>
      </c>
      <c r="E321" s="68" t="e">
        <f aca="false">E326+E331+E336+E346+E341</f>
        <v>#VALUE!</v>
      </c>
      <c r="F321" s="68" t="e">
        <f aca="false">F326+F331+F336+F346+F341</f>
        <v>#VALUE!</v>
      </c>
      <c r="G321" s="68" t="n">
        <f aca="false">G326+G331+G336+G346+G341</f>
        <v>0</v>
      </c>
      <c r="H321" s="68" t="n">
        <f aca="false">H326+H331+H336+H346+H341</f>
        <v>0</v>
      </c>
      <c r="I321" s="68" t="n">
        <f aca="false">I326+I331+I336+I346+I341</f>
        <v>0</v>
      </c>
      <c r="J321" s="68" t="n">
        <f aca="false">J326+J331+J336+J346+J341</f>
        <v>0</v>
      </c>
      <c r="K321" s="68" t="e">
        <f aca="false">E321+F321+G321+H321+I321+J321</f>
        <v>#VALUE!</v>
      </c>
    </row>
    <row r="322" customFormat="false" ht="12.75" hidden="false" customHeight="true" outlineLevel="0" collapsed="false">
      <c r="A322" s="112"/>
      <c r="B322" s="66"/>
      <c r="C322" s="113"/>
      <c r="D322" s="77" t="s">
        <v>30</v>
      </c>
      <c r="E322" s="68" t="e">
        <f aca="false">E327+E332+E337+E347+E342</f>
        <v>#VALUE!</v>
      </c>
      <c r="F322" s="68" t="e">
        <f aca="false">F327+F332+F337+F347+F342</f>
        <v>#VALUE!</v>
      </c>
      <c r="G322" s="68" t="n">
        <f aca="false">G327+G332+G337+G347+G342</f>
        <v>0</v>
      </c>
      <c r="H322" s="68" t="n">
        <f aca="false">H327+H332+H337+H347+H342</f>
        <v>0</v>
      </c>
      <c r="I322" s="68" t="n">
        <f aca="false">I327+I332+I337+I347+I342</f>
        <v>0</v>
      </c>
      <c r="J322" s="68" t="n">
        <f aca="false">J327+J332+J337+J347+J342</f>
        <v>0</v>
      </c>
      <c r="K322" s="68" t="e">
        <f aca="false">E322+F322+G322+H322+I322+J322</f>
        <v>#VALUE!</v>
      </c>
    </row>
    <row r="323" customFormat="false" ht="12.75" hidden="false" customHeight="true" outlineLevel="0" collapsed="false">
      <c r="A323" s="112"/>
      <c r="B323" s="66"/>
      <c r="C323" s="113"/>
      <c r="D323" s="77" t="s">
        <v>281</v>
      </c>
      <c r="E323" s="68" t="e">
        <f aca="false">E328+E333+E338+E348+E343</f>
        <v>#VALUE!</v>
      </c>
      <c r="F323" s="68" t="e">
        <f aca="false">F328+F333+F338+F348+F343</f>
        <v>#VALUE!</v>
      </c>
      <c r="G323" s="68" t="n">
        <f aca="false">G328+G333+G338+G348+G343</f>
        <v>11038.2</v>
      </c>
      <c r="H323" s="68" t="n">
        <f aca="false">H328+H333+H338+H348+H343</f>
        <v>10800.2</v>
      </c>
      <c r="I323" s="68" t="n">
        <f aca="false">I328+I333+I338+I348+I343</f>
        <v>10800.2</v>
      </c>
      <c r="J323" s="68" t="n">
        <f aca="false">J328+J333+J338+J348+J343</f>
        <v>10800.2</v>
      </c>
      <c r="K323" s="68" t="e">
        <f aca="false">E323+F323+G323+H323+I323+J323</f>
        <v>#VALUE!</v>
      </c>
    </row>
    <row r="324" customFormat="false" ht="12.75" hidden="false" customHeight="true" outlineLevel="0" collapsed="false">
      <c r="A324" s="112"/>
      <c r="B324" s="66"/>
      <c r="C324" s="113"/>
      <c r="D324" s="77" t="s">
        <v>32</v>
      </c>
      <c r="E324" s="68" t="e">
        <f aca="false">E329+E334+E339+E349+E344</f>
        <v>#VALUE!</v>
      </c>
      <c r="F324" s="68" t="e">
        <f aca="false">F329+F334+F339+F349+F344</f>
        <v>#VALUE!</v>
      </c>
      <c r="G324" s="68" t="n">
        <f aca="false">G329+G334+G339+G349+G344</f>
        <v>0</v>
      </c>
      <c r="H324" s="68" t="n">
        <f aca="false">H329+H334+H339+H349+H344</f>
        <v>0</v>
      </c>
      <c r="I324" s="68" t="n">
        <f aca="false">I329+I334+I339+I349+I344</f>
        <v>0</v>
      </c>
      <c r="J324" s="68" t="n">
        <f aca="false">J329+J334+J339+J349+J344</f>
        <v>0</v>
      </c>
      <c r="K324" s="68" t="e">
        <f aca="false">E324+F324+G324+H324+I324+J324</f>
        <v>#VALUE!</v>
      </c>
    </row>
    <row r="325" customFormat="false" ht="12" hidden="false" customHeight="true" outlineLevel="0" collapsed="false">
      <c r="A325" s="114" t="s">
        <v>139</v>
      </c>
      <c r="B325" s="19" t="s">
        <v>140</v>
      </c>
      <c r="C325" s="19" t="s">
        <v>35</v>
      </c>
      <c r="D325" s="77" t="s">
        <v>28</v>
      </c>
      <c r="E325" s="81" t="e">
        <f aca="false">E326+E327+E328+E329</f>
        <v>#VALUE!</v>
      </c>
      <c r="F325" s="81" t="e">
        <f aca="false">F326+F327+F328+F329</f>
        <v>#VALUE!</v>
      </c>
      <c r="G325" s="81" t="n">
        <f aca="false">G326+G327+G328+G329</f>
        <v>500</v>
      </c>
      <c r="H325" s="81" t="n">
        <f aca="false">H326+H327+H328+H329</f>
        <v>500</v>
      </c>
      <c r="I325" s="81" t="n">
        <f aca="false">I326+I327+I328+I329</f>
        <v>500</v>
      </c>
      <c r="J325" s="81" t="n">
        <f aca="false">J326+J327+J328+J329</f>
        <v>500</v>
      </c>
      <c r="K325" s="81" t="e">
        <f aca="false">K326+K327+K328+K329</f>
        <v>#VALUE!</v>
      </c>
    </row>
    <row r="326" customFormat="false" ht="12" hidden="false" customHeight="true" outlineLevel="0" collapsed="false">
      <c r="A326" s="112"/>
      <c r="B326" s="19"/>
      <c r="C326" s="19"/>
      <c r="D326" s="77" t="s">
        <v>29</v>
      </c>
      <c r="E326" s="101" t="s">
        <v>89</v>
      </c>
      <c r="F326" s="101" t="s">
        <v>89</v>
      </c>
      <c r="G326" s="93" t="n">
        <v>0</v>
      </c>
      <c r="H326" s="93" t="n">
        <v>0</v>
      </c>
      <c r="I326" s="93" t="n">
        <v>0</v>
      </c>
      <c r="J326" s="68" t="n">
        <f aca="false">I326*$P$9</f>
        <v>0</v>
      </c>
      <c r="K326" s="68" t="e">
        <f aca="false">E326+F326+G326+H326+I326+J326</f>
        <v>#VALUE!</v>
      </c>
    </row>
    <row r="327" customFormat="false" ht="12" hidden="false" customHeight="true" outlineLevel="0" collapsed="false">
      <c r="A327" s="112"/>
      <c r="B327" s="19"/>
      <c r="C327" s="19"/>
      <c r="D327" s="77" t="s">
        <v>30</v>
      </c>
      <c r="E327" s="101" t="s">
        <v>89</v>
      </c>
      <c r="F327" s="101" t="s">
        <v>89</v>
      </c>
      <c r="G327" s="93" t="n">
        <v>0</v>
      </c>
      <c r="H327" s="93" t="n">
        <v>0</v>
      </c>
      <c r="I327" s="93" t="n">
        <v>0</v>
      </c>
      <c r="J327" s="68" t="n">
        <f aca="false">I327*$P$9</f>
        <v>0</v>
      </c>
      <c r="K327" s="68" t="e">
        <f aca="false">E327+F327+G327+H327+I327+J327</f>
        <v>#VALUE!</v>
      </c>
    </row>
    <row r="328" customFormat="false" ht="12" hidden="false" customHeight="true" outlineLevel="0" collapsed="false">
      <c r="A328" s="112"/>
      <c r="B328" s="19"/>
      <c r="C328" s="19"/>
      <c r="D328" s="77" t="s">
        <v>281</v>
      </c>
      <c r="E328" s="101" t="s">
        <v>319</v>
      </c>
      <c r="F328" s="101" t="s">
        <v>319</v>
      </c>
      <c r="G328" s="93" t="n">
        <v>500</v>
      </c>
      <c r="H328" s="93" t="n">
        <v>500</v>
      </c>
      <c r="I328" s="93" t="n">
        <v>500</v>
      </c>
      <c r="J328" s="93" t="n">
        <v>500</v>
      </c>
      <c r="K328" s="68" t="e">
        <f aca="false">E328+F328+G328+H328+I328+J328</f>
        <v>#VALUE!</v>
      </c>
    </row>
    <row r="329" customFormat="false" ht="12" hidden="false" customHeight="true" outlineLevel="0" collapsed="false">
      <c r="A329" s="112"/>
      <c r="B329" s="19"/>
      <c r="C329" s="19"/>
      <c r="D329" s="77" t="s">
        <v>32</v>
      </c>
      <c r="E329" s="101" t="s">
        <v>89</v>
      </c>
      <c r="F329" s="101" t="s">
        <v>89</v>
      </c>
      <c r="G329" s="93" t="n">
        <v>0</v>
      </c>
      <c r="H329" s="93" t="n">
        <v>0</v>
      </c>
      <c r="I329" s="93" t="n">
        <v>0</v>
      </c>
      <c r="J329" s="68" t="n">
        <f aca="false">I329*$P$9</f>
        <v>0</v>
      </c>
      <c r="K329" s="68" t="e">
        <f aca="false">E329+F329+G329+H329+I329+J329</f>
        <v>#VALUE!</v>
      </c>
    </row>
    <row r="330" customFormat="false" ht="12" hidden="false" customHeight="true" outlineLevel="0" collapsed="false">
      <c r="A330" s="114" t="s">
        <v>141</v>
      </c>
      <c r="B330" s="19" t="s">
        <v>64</v>
      </c>
      <c r="C330" s="19" t="s">
        <v>35</v>
      </c>
      <c r="D330" s="77" t="s">
        <v>28</v>
      </c>
      <c r="E330" s="81" t="e">
        <f aca="false">E331+E332+E333+E334</f>
        <v>#VALUE!</v>
      </c>
      <c r="F330" s="81" t="e">
        <f aca="false">F331+F332+F333+F334</f>
        <v>#VALUE!</v>
      </c>
      <c r="G330" s="81" t="n">
        <f aca="false">G331+G332+G333+G334</f>
        <v>2980.01</v>
      </c>
      <c r="H330" s="81" t="n">
        <f aca="false">H331+H332+H333+H334</f>
        <v>2980.01</v>
      </c>
      <c r="I330" s="81" t="n">
        <f aca="false">I331+I332+I333+I334</f>
        <v>2980.01</v>
      </c>
      <c r="J330" s="81" t="n">
        <f aca="false">J331+J332+J333+J334</f>
        <v>2980.01</v>
      </c>
      <c r="K330" s="81" t="e">
        <f aca="false">K331+K332+K333+K334</f>
        <v>#VALUE!</v>
      </c>
    </row>
    <row r="331" customFormat="false" ht="12" hidden="false" customHeight="true" outlineLevel="0" collapsed="false">
      <c r="A331" s="112"/>
      <c r="B331" s="19"/>
      <c r="C331" s="19"/>
      <c r="D331" s="77" t="s">
        <v>29</v>
      </c>
      <c r="E331" s="101" t="s">
        <v>89</v>
      </c>
      <c r="F331" s="101" t="s">
        <v>89</v>
      </c>
      <c r="G331" s="93" t="n">
        <v>0</v>
      </c>
      <c r="H331" s="93" t="n">
        <v>0</v>
      </c>
      <c r="I331" s="93" t="n">
        <v>0</v>
      </c>
      <c r="J331" s="68" t="n">
        <f aca="false">I331*$P$9</f>
        <v>0</v>
      </c>
      <c r="K331" s="68" t="e">
        <f aca="false">E331+F331+G331+H331+I331+J331</f>
        <v>#VALUE!</v>
      </c>
    </row>
    <row r="332" customFormat="false" ht="12" hidden="false" customHeight="true" outlineLevel="0" collapsed="false">
      <c r="A332" s="112"/>
      <c r="B332" s="19"/>
      <c r="C332" s="19"/>
      <c r="D332" s="77" t="s">
        <v>30</v>
      </c>
      <c r="E332" s="101" t="s">
        <v>89</v>
      </c>
      <c r="F332" s="101" t="s">
        <v>89</v>
      </c>
      <c r="G332" s="93" t="n">
        <v>0</v>
      </c>
      <c r="H332" s="93" t="n">
        <v>0</v>
      </c>
      <c r="I332" s="93" t="n">
        <v>0</v>
      </c>
      <c r="J332" s="68" t="n">
        <f aca="false">I332*$P$9</f>
        <v>0</v>
      </c>
      <c r="K332" s="68" t="e">
        <f aca="false">E332+F332+G332+H332+I332+J332</f>
        <v>#VALUE!</v>
      </c>
    </row>
    <row r="333" customFormat="false" ht="12" hidden="false" customHeight="true" outlineLevel="0" collapsed="false">
      <c r="A333" s="112"/>
      <c r="B333" s="19"/>
      <c r="C333" s="19"/>
      <c r="D333" s="77" t="s">
        <v>281</v>
      </c>
      <c r="E333" s="93" t="n">
        <v>2980.01</v>
      </c>
      <c r="F333" s="93" t="n">
        <v>2980.01</v>
      </c>
      <c r="G333" s="93" t="n">
        <v>2980.01</v>
      </c>
      <c r="H333" s="93" t="n">
        <v>2980.01</v>
      </c>
      <c r="I333" s="93" t="n">
        <v>2980.01</v>
      </c>
      <c r="J333" s="93" t="n">
        <v>2980.01</v>
      </c>
      <c r="K333" s="68" t="n">
        <f aca="false">E333+F333+G333+H333+I333+J333</f>
        <v>17880.06</v>
      </c>
    </row>
    <row r="334" customFormat="false" ht="12" hidden="false" customHeight="true" outlineLevel="0" collapsed="false">
      <c r="A334" s="112"/>
      <c r="B334" s="19"/>
      <c r="C334" s="19"/>
      <c r="D334" s="77" t="s">
        <v>32</v>
      </c>
      <c r="E334" s="101" t="s">
        <v>89</v>
      </c>
      <c r="F334" s="101" t="s">
        <v>89</v>
      </c>
      <c r="G334" s="93" t="n">
        <v>0</v>
      </c>
      <c r="H334" s="93" t="n">
        <v>0</v>
      </c>
      <c r="I334" s="93" t="n">
        <v>0</v>
      </c>
      <c r="J334" s="68" t="n">
        <f aca="false">I334*$P$9</f>
        <v>0</v>
      </c>
      <c r="K334" s="68" t="e">
        <f aca="false">E334+F334+G334+H334+I334+J334</f>
        <v>#VALUE!</v>
      </c>
    </row>
    <row r="335" customFormat="false" ht="17.25" hidden="false" customHeight="true" outlineLevel="0" collapsed="false">
      <c r="A335" s="114" t="s">
        <v>142</v>
      </c>
      <c r="B335" s="19" t="s">
        <v>143</v>
      </c>
      <c r="C335" s="19" t="s">
        <v>35</v>
      </c>
      <c r="D335" s="77" t="s">
        <v>28</v>
      </c>
      <c r="E335" s="81" t="e">
        <f aca="false">E336+E337+E338+E339</f>
        <v>#VALUE!</v>
      </c>
      <c r="F335" s="81" t="e">
        <f aca="false">F336+F337+F338+F339</f>
        <v>#VALUE!</v>
      </c>
      <c r="G335" s="81" t="n">
        <f aca="false">G336+G337+G338+G339</f>
        <v>5670.19</v>
      </c>
      <c r="H335" s="81" t="n">
        <f aca="false">H336+H337+H338+H339</f>
        <v>5670.19</v>
      </c>
      <c r="I335" s="81" t="n">
        <f aca="false">I336+I337+I338+I339</f>
        <v>5670.19</v>
      </c>
      <c r="J335" s="81" t="n">
        <f aca="false">J336+J337+J338+J339</f>
        <v>5670.19</v>
      </c>
      <c r="K335" s="81" t="e">
        <f aca="false">K336+K337+K338+K339</f>
        <v>#VALUE!</v>
      </c>
    </row>
    <row r="336" customFormat="false" ht="17.25" hidden="false" customHeight="true" outlineLevel="0" collapsed="false">
      <c r="A336" s="112"/>
      <c r="B336" s="19"/>
      <c r="C336" s="19"/>
      <c r="D336" s="77" t="s">
        <v>29</v>
      </c>
      <c r="E336" s="101" t="s">
        <v>89</v>
      </c>
      <c r="F336" s="101" t="s">
        <v>89</v>
      </c>
      <c r="G336" s="93" t="n">
        <v>0</v>
      </c>
      <c r="H336" s="93" t="n">
        <v>0</v>
      </c>
      <c r="I336" s="93" t="n">
        <v>0</v>
      </c>
      <c r="J336" s="68" t="n">
        <f aca="false">I336*$P$9</f>
        <v>0</v>
      </c>
      <c r="K336" s="68" t="e">
        <f aca="false">E336+F336+G336+H336+I336+J336</f>
        <v>#VALUE!</v>
      </c>
    </row>
    <row r="337" customFormat="false" ht="17.25" hidden="false" customHeight="true" outlineLevel="0" collapsed="false">
      <c r="A337" s="112"/>
      <c r="B337" s="19"/>
      <c r="C337" s="19"/>
      <c r="D337" s="77" t="s">
        <v>30</v>
      </c>
      <c r="E337" s="101" t="s">
        <v>89</v>
      </c>
      <c r="F337" s="101" t="s">
        <v>89</v>
      </c>
      <c r="G337" s="93" t="n">
        <v>0</v>
      </c>
      <c r="H337" s="93" t="n">
        <v>0</v>
      </c>
      <c r="I337" s="93" t="n">
        <v>0</v>
      </c>
      <c r="J337" s="68" t="n">
        <f aca="false">I337*$P$9</f>
        <v>0</v>
      </c>
      <c r="K337" s="68" t="e">
        <f aca="false">E337+F337+G337+H337+I337+J337</f>
        <v>#VALUE!</v>
      </c>
    </row>
    <row r="338" customFormat="false" ht="17.25" hidden="false" customHeight="true" outlineLevel="0" collapsed="false">
      <c r="A338" s="112"/>
      <c r="B338" s="19"/>
      <c r="C338" s="19"/>
      <c r="D338" s="77" t="s">
        <v>281</v>
      </c>
      <c r="E338" s="93" t="n">
        <v>5670.19</v>
      </c>
      <c r="F338" s="93" t="n">
        <v>5670.19</v>
      </c>
      <c r="G338" s="93" t="n">
        <v>5670.19</v>
      </c>
      <c r="H338" s="93" t="n">
        <v>5670.19</v>
      </c>
      <c r="I338" s="93" t="n">
        <v>5670.19</v>
      </c>
      <c r="J338" s="93" t="n">
        <v>5670.19</v>
      </c>
      <c r="K338" s="68" t="n">
        <f aca="false">E338+F338+G338+H338+I338+J338</f>
        <v>34021.14</v>
      </c>
    </row>
    <row r="339" customFormat="false" ht="17.25" hidden="false" customHeight="true" outlineLevel="0" collapsed="false">
      <c r="A339" s="112"/>
      <c r="B339" s="19"/>
      <c r="C339" s="19"/>
      <c r="D339" s="77" t="s">
        <v>32</v>
      </c>
      <c r="E339" s="101" t="s">
        <v>89</v>
      </c>
      <c r="F339" s="101" t="s">
        <v>89</v>
      </c>
      <c r="G339" s="93" t="n">
        <v>0</v>
      </c>
      <c r="H339" s="93" t="n">
        <v>0</v>
      </c>
      <c r="I339" s="93" t="n">
        <v>0</v>
      </c>
      <c r="J339" s="68" t="n">
        <f aca="false">I339*$P$9</f>
        <v>0</v>
      </c>
      <c r="K339" s="68" t="e">
        <f aca="false">E339+F339+G339+H339+I339+J339</f>
        <v>#VALUE!</v>
      </c>
    </row>
    <row r="340" customFormat="false" ht="17.25" hidden="false" customHeight="true" outlineLevel="0" collapsed="false">
      <c r="A340" s="114" t="s">
        <v>144</v>
      </c>
      <c r="B340" s="19" t="s">
        <v>145</v>
      </c>
      <c r="C340" s="19" t="s">
        <v>35</v>
      </c>
      <c r="D340" s="77" t="s">
        <v>28</v>
      </c>
      <c r="E340" s="81" t="e">
        <f aca="false">E341+E342+E343+E344</f>
        <v>#VALUE!</v>
      </c>
      <c r="F340" s="81" t="e">
        <f aca="false">F341+F342+F343+F344</f>
        <v>#VALUE!</v>
      </c>
      <c r="G340" s="81" t="n">
        <f aca="false">G341+G342+G343+G344</f>
        <v>1650</v>
      </c>
      <c r="H340" s="81" t="n">
        <f aca="false">H341+H342+H343+H344</f>
        <v>1650</v>
      </c>
      <c r="I340" s="81" t="n">
        <f aca="false">I341+I342+I343+I344</f>
        <v>1650</v>
      </c>
      <c r="J340" s="81" t="n">
        <f aca="false">J341+J342+J343+J344</f>
        <v>1650</v>
      </c>
      <c r="K340" s="81" t="e">
        <f aca="false">K341+K342+K343+K344</f>
        <v>#VALUE!</v>
      </c>
    </row>
    <row r="341" customFormat="false" ht="17.25" hidden="false" customHeight="true" outlineLevel="0" collapsed="false">
      <c r="A341" s="112"/>
      <c r="B341" s="19"/>
      <c r="C341" s="19"/>
      <c r="D341" s="77" t="s">
        <v>29</v>
      </c>
      <c r="E341" s="101" t="s">
        <v>89</v>
      </c>
      <c r="F341" s="101" t="s">
        <v>89</v>
      </c>
      <c r="G341" s="93" t="n">
        <v>0</v>
      </c>
      <c r="H341" s="93" t="n">
        <v>0</v>
      </c>
      <c r="I341" s="93" t="n">
        <v>0</v>
      </c>
      <c r="J341" s="68" t="n">
        <f aca="false">I341*$P$9</f>
        <v>0</v>
      </c>
      <c r="K341" s="68" t="e">
        <f aca="false">E341+F341+G341+H341+I341+J341</f>
        <v>#VALUE!</v>
      </c>
    </row>
    <row r="342" customFormat="false" ht="17.25" hidden="false" customHeight="true" outlineLevel="0" collapsed="false">
      <c r="A342" s="112"/>
      <c r="B342" s="19"/>
      <c r="C342" s="19"/>
      <c r="D342" s="77" t="s">
        <v>30</v>
      </c>
      <c r="E342" s="101" t="s">
        <v>89</v>
      </c>
      <c r="F342" s="101" t="s">
        <v>89</v>
      </c>
      <c r="G342" s="93" t="n">
        <v>0</v>
      </c>
      <c r="H342" s="93" t="n">
        <v>0</v>
      </c>
      <c r="I342" s="93" t="n">
        <v>0</v>
      </c>
      <c r="J342" s="68" t="n">
        <f aca="false">I342*$P$9</f>
        <v>0</v>
      </c>
      <c r="K342" s="68" t="e">
        <f aca="false">E342+F342+G342+H342+I342+J342</f>
        <v>#VALUE!</v>
      </c>
    </row>
    <row r="343" customFormat="false" ht="17.25" hidden="false" customHeight="true" outlineLevel="0" collapsed="false">
      <c r="A343" s="112"/>
      <c r="B343" s="19"/>
      <c r="C343" s="19"/>
      <c r="D343" s="77" t="s">
        <v>281</v>
      </c>
      <c r="E343" s="93" t="n">
        <v>1650</v>
      </c>
      <c r="F343" s="93" t="n">
        <v>1650</v>
      </c>
      <c r="G343" s="93" t="n">
        <v>1650</v>
      </c>
      <c r="H343" s="93" t="n">
        <v>1650</v>
      </c>
      <c r="I343" s="93" t="n">
        <v>1650</v>
      </c>
      <c r="J343" s="93" t="n">
        <v>1650</v>
      </c>
      <c r="K343" s="68" t="n">
        <f aca="false">E343+F343+G343+H343+I343+J343</f>
        <v>9900</v>
      </c>
    </row>
    <row r="344" customFormat="false" ht="26.25" hidden="false" customHeight="true" outlineLevel="0" collapsed="false">
      <c r="A344" s="65"/>
      <c r="B344" s="19"/>
      <c r="C344" s="19"/>
      <c r="D344" s="77" t="s">
        <v>32</v>
      </c>
      <c r="E344" s="101" t="s">
        <v>89</v>
      </c>
      <c r="F344" s="101" t="s">
        <v>89</v>
      </c>
      <c r="G344" s="93" t="n">
        <v>0</v>
      </c>
      <c r="H344" s="93" t="n">
        <v>0</v>
      </c>
      <c r="I344" s="93" t="n">
        <v>0</v>
      </c>
      <c r="J344" s="68" t="n">
        <f aca="false">I344*$P$9</f>
        <v>0</v>
      </c>
      <c r="K344" s="68" t="e">
        <f aca="false">E344+F344+G344+H344+I344+J344</f>
        <v>#VALUE!</v>
      </c>
    </row>
    <row r="345" customFormat="false" ht="17.25" hidden="false" customHeight="true" outlineLevel="0" collapsed="false">
      <c r="A345" s="114" t="s">
        <v>146</v>
      </c>
      <c r="B345" s="115" t="s">
        <v>147</v>
      </c>
      <c r="C345" s="19" t="s">
        <v>35</v>
      </c>
      <c r="D345" s="77" t="s">
        <v>28</v>
      </c>
      <c r="E345" s="81" t="e">
        <f aca="false">E346+E347+E348+E349</f>
        <v>#VALUE!</v>
      </c>
      <c r="F345" s="81" t="e">
        <f aca="false">F346+F347+F348+F349</f>
        <v>#VALUE!</v>
      </c>
      <c r="G345" s="81" t="n">
        <f aca="false">G346+G347+G348+G349</f>
        <v>238</v>
      </c>
      <c r="H345" s="81" t="n">
        <f aca="false">H346+H347+H348+H349</f>
        <v>0</v>
      </c>
      <c r="I345" s="81" t="n">
        <f aca="false">I346+I347+I348+I349</f>
        <v>0</v>
      </c>
      <c r="J345" s="81" t="n">
        <f aca="false">J346+J347+J348+J349</f>
        <v>0</v>
      </c>
      <c r="K345" s="81" t="e">
        <f aca="false">K346+K347+K348+K349</f>
        <v>#VALUE!</v>
      </c>
    </row>
    <row r="346" customFormat="false" ht="17.25" hidden="false" customHeight="true" outlineLevel="0" collapsed="false">
      <c r="A346" s="112"/>
      <c r="B346" s="115"/>
      <c r="C346" s="19"/>
      <c r="D346" s="77" t="s">
        <v>29</v>
      </c>
      <c r="E346" s="101" t="s">
        <v>89</v>
      </c>
      <c r="F346" s="101" t="s">
        <v>89</v>
      </c>
      <c r="G346" s="93" t="n">
        <v>0</v>
      </c>
      <c r="H346" s="93" t="n">
        <v>0</v>
      </c>
      <c r="I346" s="93" t="n">
        <v>0</v>
      </c>
      <c r="J346" s="68" t="n">
        <f aca="false">I346*$P$9</f>
        <v>0</v>
      </c>
      <c r="K346" s="68" t="e">
        <f aca="false">E346+F346+G346+H346+I346+J346</f>
        <v>#VALUE!</v>
      </c>
    </row>
    <row r="347" customFormat="false" ht="17.25" hidden="false" customHeight="true" outlineLevel="0" collapsed="false">
      <c r="A347" s="112"/>
      <c r="B347" s="115"/>
      <c r="C347" s="19"/>
      <c r="D347" s="77" t="s">
        <v>30</v>
      </c>
      <c r="E347" s="101" t="s">
        <v>89</v>
      </c>
      <c r="F347" s="101" t="s">
        <v>89</v>
      </c>
      <c r="G347" s="93" t="n">
        <v>0</v>
      </c>
      <c r="H347" s="93" t="n">
        <v>0</v>
      </c>
      <c r="I347" s="93" t="n">
        <v>0</v>
      </c>
      <c r="J347" s="68" t="n">
        <f aca="false">I347*$P$9</f>
        <v>0</v>
      </c>
      <c r="K347" s="68" t="e">
        <f aca="false">E347+F347+G347+H347+I347+J347</f>
        <v>#VALUE!</v>
      </c>
    </row>
    <row r="348" customFormat="false" ht="17.25" hidden="false" customHeight="true" outlineLevel="0" collapsed="false">
      <c r="A348" s="112"/>
      <c r="B348" s="115"/>
      <c r="C348" s="19"/>
      <c r="D348" s="77" t="s">
        <v>281</v>
      </c>
      <c r="E348" s="93" t="n">
        <v>238</v>
      </c>
      <c r="F348" s="93" t="n">
        <v>238</v>
      </c>
      <c r="G348" s="93" t="n">
        <v>238</v>
      </c>
      <c r="H348" s="93" t="n">
        <v>0</v>
      </c>
      <c r="I348" s="93" t="n">
        <v>0</v>
      </c>
      <c r="J348" s="68" t="n">
        <v>0</v>
      </c>
      <c r="K348" s="68" t="n">
        <f aca="false">E348+F348+G348+H348+I348+J348</f>
        <v>714</v>
      </c>
    </row>
    <row r="349" customFormat="false" ht="17.25" hidden="false" customHeight="true" outlineLevel="0" collapsed="false">
      <c r="A349" s="65"/>
      <c r="B349" s="115"/>
      <c r="C349" s="19"/>
      <c r="D349" s="77" t="s">
        <v>32</v>
      </c>
      <c r="E349" s="101" t="s">
        <v>89</v>
      </c>
      <c r="F349" s="101" t="s">
        <v>89</v>
      </c>
      <c r="G349" s="93" t="n">
        <v>0</v>
      </c>
      <c r="H349" s="93" t="n">
        <v>0</v>
      </c>
      <c r="I349" s="93" t="n">
        <v>0</v>
      </c>
      <c r="J349" s="68" t="n">
        <f aca="false">I349*$P$9</f>
        <v>0</v>
      </c>
      <c r="K349" s="68" t="e">
        <f aca="false">E349+F349+G349+H349+I349+J349</f>
        <v>#VALUE!</v>
      </c>
    </row>
    <row r="350" customFormat="false" ht="12.75" hidden="false" customHeight="true" outlineLevel="0" collapsed="false">
      <c r="A350" s="20" t="s">
        <v>17</v>
      </c>
      <c r="B350" s="77" t="s">
        <v>320</v>
      </c>
      <c r="C350" s="77"/>
      <c r="D350" s="77"/>
      <c r="E350" s="77"/>
      <c r="F350" s="77"/>
      <c r="G350" s="77"/>
      <c r="H350" s="77"/>
      <c r="I350" s="77"/>
      <c r="J350" s="77"/>
      <c r="K350" s="26"/>
    </row>
    <row r="351" s="83" customFormat="true" ht="27" hidden="false" customHeight="true" outlineLevel="0" collapsed="false">
      <c r="A351" s="78" t="s">
        <v>149</v>
      </c>
      <c r="B351" s="98" t="s">
        <v>321</v>
      </c>
      <c r="C351" s="79" t="s">
        <v>27</v>
      </c>
      <c r="D351" s="79" t="s">
        <v>28</v>
      </c>
      <c r="E351" s="80" t="e">
        <f aca="false">E352+E353+E354+E355</f>
        <v>#VALUE!</v>
      </c>
      <c r="F351" s="80" t="e">
        <f aca="false">F352+F353+F354+F355</f>
        <v>#VALUE!</v>
      </c>
      <c r="G351" s="80" t="e">
        <f aca="false">G352+G353+G354+G355</f>
        <v>#VALUE!</v>
      </c>
      <c r="H351" s="80" t="e">
        <f aca="false">H352+H353+H354+H355</f>
        <v>#VALUE!</v>
      </c>
      <c r="I351" s="80" t="e">
        <f aca="false">I352+I353+I354+I355</f>
        <v>#VALUE!</v>
      </c>
      <c r="J351" s="80" t="e">
        <f aca="false">J352+J353+J354+J355</f>
        <v>#VALUE!</v>
      </c>
      <c r="K351" s="80" t="e">
        <f aca="false">K352+K353+K354+K355</f>
        <v>#VALUE!</v>
      </c>
      <c r="L351" s="82"/>
    </row>
    <row r="352" customFormat="false" ht="12.75" hidden="false" customHeight="true" outlineLevel="0" collapsed="false">
      <c r="A352" s="65"/>
      <c r="B352" s="66"/>
      <c r="C352" s="66"/>
      <c r="D352" s="77" t="s">
        <v>29</v>
      </c>
      <c r="E352" s="68" t="e">
        <f aca="false">E357</f>
        <v>#VALUE!</v>
      </c>
      <c r="F352" s="68" t="e">
        <f aca="false">F357</f>
        <v>#VALUE!</v>
      </c>
      <c r="G352" s="68" t="e">
        <f aca="false">G357</f>
        <v>#VALUE!</v>
      </c>
      <c r="H352" s="68" t="e">
        <f aca="false">H357</f>
        <v>#VALUE!</v>
      </c>
      <c r="I352" s="68" t="e">
        <f aca="false">I357</f>
        <v>#VALUE!</v>
      </c>
      <c r="J352" s="68" t="e">
        <f aca="false">J357</f>
        <v>#VALUE!</v>
      </c>
      <c r="K352" s="68" t="e">
        <f aca="false">E352+F352+G352+H352+I352+J352</f>
        <v>#VALUE!</v>
      </c>
    </row>
    <row r="353" customFormat="false" ht="12.75" hidden="false" customHeight="true" outlineLevel="0" collapsed="false">
      <c r="A353" s="65"/>
      <c r="B353" s="66"/>
      <c r="C353" s="66"/>
      <c r="D353" s="77" t="s">
        <v>30</v>
      </c>
      <c r="E353" s="68" t="e">
        <f aca="false">E358</f>
        <v>#VALUE!</v>
      </c>
      <c r="F353" s="68" t="e">
        <f aca="false">F358</f>
        <v>#VALUE!</v>
      </c>
      <c r="G353" s="68" t="e">
        <f aca="false">G358</f>
        <v>#VALUE!</v>
      </c>
      <c r="H353" s="68" t="e">
        <f aca="false">H358</f>
        <v>#VALUE!</v>
      </c>
      <c r="I353" s="68" t="e">
        <f aca="false">I358</f>
        <v>#VALUE!</v>
      </c>
      <c r="J353" s="68" t="e">
        <f aca="false">J358</f>
        <v>#VALUE!</v>
      </c>
      <c r="K353" s="68" t="e">
        <f aca="false">E353+F353+G353+H353+I353+J353</f>
        <v>#VALUE!</v>
      </c>
    </row>
    <row r="354" customFormat="false" ht="12.75" hidden="false" customHeight="true" outlineLevel="0" collapsed="false">
      <c r="A354" s="65"/>
      <c r="B354" s="66"/>
      <c r="C354" s="66"/>
      <c r="D354" s="77" t="s">
        <v>281</v>
      </c>
      <c r="E354" s="68" t="e">
        <f aca="false">E359</f>
        <v>#VALUE!</v>
      </c>
      <c r="F354" s="68" t="e">
        <f aca="false">F359</f>
        <v>#VALUE!</v>
      </c>
      <c r="G354" s="68" t="e">
        <f aca="false">G359</f>
        <v>#VALUE!</v>
      </c>
      <c r="H354" s="68" t="e">
        <f aca="false">H359</f>
        <v>#VALUE!</v>
      </c>
      <c r="I354" s="68" t="e">
        <f aca="false">I359</f>
        <v>#VALUE!</v>
      </c>
      <c r="J354" s="68" t="e">
        <f aca="false">J359</f>
        <v>#VALUE!</v>
      </c>
      <c r="K354" s="68" t="e">
        <f aca="false">E354+F354+G354+H354+I354+J354</f>
        <v>#VALUE!</v>
      </c>
    </row>
    <row r="355" customFormat="false" ht="12.75" hidden="false" customHeight="true" outlineLevel="0" collapsed="false">
      <c r="A355" s="65"/>
      <c r="B355" s="66"/>
      <c r="C355" s="66"/>
      <c r="D355" s="77" t="s">
        <v>32</v>
      </c>
      <c r="E355" s="68" t="e">
        <f aca="false">E360</f>
        <v>#VALUE!</v>
      </c>
      <c r="F355" s="68" t="e">
        <f aca="false">F360</f>
        <v>#VALUE!</v>
      </c>
      <c r="G355" s="68" t="e">
        <f aca="false">G360</f>
        <v>#VALUE!</v>
      </c>
      <c r="H355" s="68" t="e">
        <f aca="false">H360</f>
        <v>#VALUE!</v>
      </c>
      <c r="I355" s="68" t="e">
        <f aca="false">I360</f>
        <v>#VALUE!</v>
      </c>
      <c r="J355" s="68" t="e">
        <f aca="false">J360</f>
        <v>#VALUE!</v>
      </c>
      <c r="K355" s="68" t="e">
        <f aca="false">E355+F355+G355+H355+I355+J355</f>
        <v>#VALUE!</v>
      </c>
    </row>
    <row r="356" customFormat="false" ht="27" hidden="false" customHeight="true" outlineLevel="0" collapsed="false">
      <c r="A356" s="65"/>
      <c r="B356" s="66"/>
      <c r="C356" s="79" t="s">
        <v>35</v>
      </c>
      <c r="D356" s="79" t="s">
        <v>28</v>
      </c>
      <c r="E356" s="81" t="e">
        <f aca="false">E357+E358+E359+E360</f>
        <v>#VALUE!</v>
      </c>
      <c r="F356" s="81" t="e">
        <f aca="false">F357+F358+F359+F360</f>
        <v>#VALUE!</v>
      </c>
      <c r="G356" s="81" t="e">
        <f aca="false">G357+G358+G359+G360</f>
        <v>#VALUE!</v>
      </c>
      <c r="H356" s="81" t="e">
        <f aca="false">H357+H358+H359+H360</f>
        <v>#VALUE!</v>
      </c>
      <c r="I356" s="81" t="e">
        <f aca="false">I357+I358+I359+I360</f>
        <v>#VALUE!</v>
      </c>
      <c r="J356" s="81" t="e">
        <f aca="false">J357+J358+J359+J360</f>
        <v>#VALUE!</v>
      </c>
      <c r="K356" s="81" t="e">
        <f aca="false">K357+K358+K359+K360</f>
        <v>#VALUE!</v>
      </c>
    </row>
    <row r="357" customFormat="false" ht="12.75" hidden="false" customHeight="true" outlineLevel="0" collapsed="false">
      <c r="A357" s="65"/>
      <c r="B357" s="66"/>
      <c r="C357" s="66"/>
      <c r="D357" s="77" t="s">
        <v>29</v>
      </c>
      <c r="E357" s="68" t="e">
        <f aca="false">E362+E367</f>
        <v>#VALUE!</v>
      </c>
      <c r="F357" s="68" t="e">
        <f aca="false">F362+F367</f>
        <v>#VALUE!</v>
      </c>
      <c r="G357" s="68" t="e">
        <f aca="false">G362+G367</f>
        <v>#VALUE!</v>
      </c>
      <c r="H357" s="68" t="e">
        <f aca="false">H362+H367</f>
        <v>#VALUE!</v>
      </c>
      <c r="I357" s="68" t="e">
        <f aca="false">I362+I367</f>
        <v>#VALUE!</v>
      </c>
      <c r="J357" s="68" t="e">
        <f aca="false">J362+J367</f>
        <v>#VALUE!</v>
      </c>
      <c r="K357" s="68" t="e">
        <f aca="false">E357+F357+G357+H357+I357+J357</f>
        <v>#VALUE!</v>
      </c>
    </row>
    <row r="358" customFormat="false" ht="12.75" hidden="false" customHeight="true" outlineLevel="0" collapsed="false">
      <c r="A358" s="65"/>
      <c r="B358" s="66"/>
      <c r="C358" s="66"/>
      <c r="D358" s="77" t="s">
        <v>30</v>
      </c>
      <c r="E358" s="68" t="e">
        <f aca="false">E363+E368</f>
        <v>#VALUE!</v>
      </c>
      <c r="F358" s="68" t="e">
        <f aca="false">F363+F368</f>
        <v>#VALUE!</v>
      </c>
      <c r="G358" s="68" t="e">
        <f aca="false">G363+G368</f>
        <v>#VALUE!</v>
      </c>
      <c r="H358" s="68" t="e">
        <f aca="false">H363+H368</f>
        <v>#VALUE!</v>
      </c>
      <c r="I358" s="68" t="e">
        <f aca="false">I363+I368</f>
        <v>#VALUE!</v>
      </c>
      <c r="J358" s="68" t="e">
        <f aca="false">J363+J368</f>
        <v>#VALUE!</v>
      </c>
      <c r="K358" s="68" t="e">
        <f aca="false">E358+F358+G358+H358+I358+J358</f>
        <v>#VALUE!</v>
      </c>
    </row>
    <row r="359" customFormat="false" ht="12.75" hidden="false" customHeight="true" outlineLevel="0" collapsed="false">
      <c r="A359" s="65"/>
      <c r="B359" s="66"/>
      <c r="C359" s="66"/>
      <c r="D359" s="77" t="s">
        <v>281</v>
      </c>
      <c r="E359" s="68" t="e">
        <f aca="false">E364+E369</f>
        <v>#VALUE!</v>
      </c>
      <c r="F359" s="68" t="e">
        <f aca="false">F364+F369</f>
        <v>#VALUE!</v>
      </c>
      <c r="G359" s="68" t="e">
        <f aca="false">G364+G369</f>
        <v>#VALUE!</v>
      </c>
      <c r="H359" s="68" t="e">
        <f aca="false">H364+H369</f>
        <v>#VALUE!</v>
      </c>
      <c r="I359" s="68" t="e">
        <f aca="false">I364+I369</f>
        <v>#VALUE!</v>
      </c>
      <c r="J359" s="68" t="e">
        <f aca="false">J364+J369</f>
        <v>#VALUE!</v>
      </c>
      <c r="K359" s="68" t="e">
        <f aca="false">E359+F359+G359+H359+I359+J359</f>
        <v>#VALUE!</v>
      </c>
    </row>
    <row r="360" customFormat="false" ht="12.75" hidden="false" customHeight="true" outlineLevel="0" collapsed="false">
      <c r="A360" s="65"/>
      <c r="B360" s="66"/>
      <c r="C360" s="66"/>
      <c r="D360" s="77" t="s">
        <v>32</v>
      </c>
      <c r="E360" s="68" t="e">
        <f aca="false">E365+E370</f>
        <v>#VALUE!</v>
      </c>
      <c r="F360" s="68" t="e">
        <f aca="false">F365+F370</f>
        <v>#VALUE!</v>
      </c>
      <c r="G360" s="68" t="e">
        <f aca="false">G365+G370</f>
        <v>#VALUE!</v>
      </c>
      <c r="H360" s="68" t="e">
        <f aca="false">H365+H370</f>
        <v>#VALUE!</v>
      </c>
      <c r="I360" s="68" t="e">
        <f aca="false">I365+I370</f>
        <v>#VALUE!</v>
      </c>
      <c r="J360" s="68" t="e">
        <f aca="false">J365+J370</f>
        <v>#VALUE!</v>
      </c>
      <c r="K360" s="68" t="e">
        <f aca="false">E360+F360+G360+H360+I360+J360</f>
        <v>#VALUE!</v>
      </c>
    </row>
    <row r="361" customFormat="false" ht="10.5" hidden="false" customHeight="true" outlineLevel="0" collapsed="false">
      <c r="A361" s="20" t="s">
        <v>151</v>
      </c>
      <c r="B361" s="19" t="s">
        <v>322</v>
      </c>
      <c r="C361" s="19" t="s">
        <v>35</v>
      </c>
      <c r="D361" s="77" t="s">
        <v>28</v>
      </c>
      <c r="E361" s="97" t="e">
        <f aca="false">E362+E363+E364+E365</f>
        <v>#VALUE!</v>
      </c>
      <c r="F361" s="97" t="e">
        <f aca="false">F362+F363+F364+F365</f>
        <v>#VALUE!</v>
      </c>
      <c r="G361" s="97" t="e">
        <f aca="false">G362+G363+G364+G365</f>
        <v>#VALUE!</v>
      </c>
      <c r="H361" s="97" t="e">
        <f aca="false">H362+H363+H364+H365</f>
        <v>#VALUE!</v>
      </c>
      <c r="I361" s="97" t="e">
        <f aca="false">I362+I363+I364+I365</f>
        <v>#VALUE!</v>
      </c>
      <c r="J361" s="97" t="e">
        <f aca="false">J362+J363+J364+J365</f>
        <v>#VALUE!</v>
      </c>
      <c r="K361" s="81" t="e">
        <f aca="false">K362+K363+K364+K365</f>
        <v>#VALUE!</v>
      </c>
    </row>
    <row r="362" customFormat="false" ht="10.5" hidden="false" customHeight="true" outlineLevel="0" collapsed="false">
      <c r="A362" s="65"/>
      <c r="B362" s="19"/>
      <c r="C362" s="19"/>
      <c r="D362" s="77" t="s">
        <v>29</v>
      </c>
      <c r="E362" s="101" t="s">
        <v>89</v>
      </c>
      <c r="F362" s="101" t="s">
        <v>89</v>
      </c>
      <c r="G362" s="101" t="s">
        <v>89</v>
      </c>
      <c r="H362" s="101" t="s">
        <v>89</v>
      </c>
      <c r="I362" s="101" t="s">
        <v>89</v>
      </c>
      <c r="J362" s="101" t="s">
        <v>89</v>
      </c>
      <c r="K362" s="68" t="e">
        <f aca="false">E362+F362+G362+H362+I362+J362</f>
        <v>#VALUE!</v>
      </c>
    </row>
    <row r="363" customFormat="false" ht="10.5" hidden="false" customHeight="true" outlineLevel="0" collapsed="false">
      <c r="A363" s="65"/>
      <c r="B363" s="19"/>
      <c r="C363" s="19"/>
      <c r="D363" s="77" t="s">
        <v>30</v>
      </c>
      <c r="E363" s="101" t="s">
        <v>89</v>
      </c>
      <c r="F363" s="101" t="s">
        <v>89</v>
      </c>
      <c r="G363" s="101" t="s">
        <v>89</v>
      </c>
      <c r="H363" s="101" t="s">
        <v>89</v>
      </c>
      <c r="I363" s="101" t="s">
        <v>89</v>
      </c>
      <c r="J363" s="101" t="s">
        <v>89</v>
      </c>
      <c r="K363" s="68" t="e">
        <f aca="false">E363+F363+G363+H363+I363+J363</f>
        <v>#VALUE!</v>
      </c>
    </row>
    <row r="364" customFormat="false" ht="10.5" hidden="false" customHeight="true" outlineLevel="0" collapsed="false">
      <c r="A364" s="65"/>
      <c r="B364" s="19"/>
      <c r="C364" s="19"/>
      <c r="D364" s="77" t="s">
        <v>281</v>
      </c>
      <c r="E364" s="101" t="s">
        <v>89</v>
      </c>
      <c r="F364" s="101" t="s">
        <v>89</v>
      </c>
      <c r="G364" s="101" t="s">
        <v>89</v>
      </c>
      <c r="H364" s="101" t="s">
        <v>89</v>
      </c>
      <c r="I364" s="101" t="s">
        <v>89</v>
      </c>
      <c r="J364" s="101" t="s">
        <v>89</v>
      </c>
      <c r="K364" s="68" t="e">
        <f aca="false">E364+F364+G364+H364+I364+J364</f>
        <v>#VALUE!</v>
      </c>
    </row>
    <row r="365" customFormat="false" ht="10.5" hidden="false" customHeight="true" outlineLevel="0" collapsed="false">
      <c r="A365" s="65"/>
      <c r="B365" s="19"/>
      <c r="C365" s="19"/>
      <c r="D365" s="77" t="s">
        <v>32</v>
      </c>
      <c r="E365" s="101" t="s">
        <v>89</v>
      </c>
      <c r="F365" s="101" t="s">
        <v>89</v>
      </c>
      <c r="G365" s="101" t="s">
        <v>89</v>
      </c>
      <c r="H365" s="101" t="s">
        <v>89</v>
      </c>
      <c r="I365" s="101" t="s">
        <v>89</v>
      </c>
      <c r="J365" s="101" t="s">
        <v>89</v>
      </c>
      <c r="K365" s="68" t="e">
        <f aca="false">E365+F365+G365+H365+I365+J365</f>
        <v>#VALUE!</v>
      </c>
    </row>
    <row r="366" customFormat="false" ht="10.5" hidden="false" customHeight="true" outlineLevel="0" collapsed="false">
      <c r="A366" s="20" t="s">
        <v>152</v>
      </c>
      <c r="B366" s="19" t="s">
        <v>323</v>
      </c>
      <c r="C366" s="19" t="s">
        <v>35</v>
      </c>
      <c r="D366" s="77" t="s">
        <v>28</v>
      </c>
      <c r="E366" s="97" t="e">
        <f aca="false">E367+E368+E369+E370</f>
        <v>#VALUE!</v>
      </c>
      <c r="F366" s="97" t="e">
        <f aca="false">F367+F368+F369+F370</f>
        <v>#VALUE!</v>
      </c>
      <c r="G366" s="97" t="e">
        <f aca="false">G367+G368+G369+G370</f>
        <v>#VALUE!</v>
      </c>
      <c r="H366" s="97" t="e">
        <f aca="false">H367+H368+H369+H370</f>
        <v>#VALUE!</v>
      </c>
      <c r="I366" s="97" t="e">
        <f aca="false">I367+I368+I369+I370</f>
        <v>#VALUE!</v>
      </c>
      <c r="J366" s="97" t="e">
        <f aca="false">J367+J368+J369+J370</f>
        <v>#VALUE!</v>
      </c>
      <c r="K366" s="81" t="e">
        <f aca="false">K367+K368+K369+K370</f>
        <v>#VALUE!</v>
      </c>
    </row>
    <row r="367" customFormat="false" ht="10.5" hidden="false" customHeight="true" outlineLevel="0" collapsed="false">
      <c r="A367" s="65"/>
      <c r="B367" s="19"/>
      <c r="C367" s="19"/>
      <c r="D367" s="77" t="s">
        <v>29</v>
      </c>
      <c r="E367" s="101" t="s">
        <v>89</v>
      </c>
      <c r="F367" s="101" t="s">
        <v>89</v>
      </c>
      <c r="G367" s="101" t="s">
        <v>89</v>
      </c>
      <c r="H367" s="101" t="s">
        <v>89</v>
      </c>
      <c r="I367" s="101" t="s">
        <v>89</v>
      </c>
      <c r="J367" s="101" t="s">
        <v>89</v>
      </c>
      <c r="K367" s="68" t="e">
        <f aca="false">E367+F367+G367+H367+I367+J367</f>
        <v>#VALUE!</v>
      </c>
    </row>
    <row r="368" customFormat="false" ht="10.5" hidden="false" customHeight="true" outlineLevel="0" collapsed="false">
      <c r="A368" s="65"/>
      <c r="B368" s="19"/>
      <c r="C368" s="19"/>
      <c r="D368" s="77" t="s">
        <v>30</v>
      </c>
      <c r="E368" s="101" t="s">
        <v>89</v>
      </c>
      <c r="F368" s="101" t="s">
        <v>89</v>
      </c>
      <c r="G368" s="101" t="s">
        <v>89</v>
      </c>
      <c r="H368" s="101" t="s">
        <v>89</v>
      </c>
      <c r="I368" s="101" t="s">
        <v>89</v>
      </c>
      <c r="J368" s="101" t="s">
        <v>89</v>
      </c>
      <c r="K368" s="68" t="e">
        <f aca="false">E368+F368+G368+H368+I368+J368</f>
        <v>#VALUE!</v>
      </c>
    </row>
    <row r="369" customFormat="false" ht="10.5" hidden="false" customHeight="true" outlineLevel="0" collapsed="false">
      <c r="A369" s="65"/>
      <c r="B369" s="19"/>
      <c r="C369" s="19"/>
      <c r="D369" s="77" t="s">
        <v>281</v>
      </c>
      <c r="E369" s="101" t="s">
        <v>89</v>
      </c>
      <c r="F369" s="101" t="s">
        <v>89</v>
      </c>
      <c r="G369" s="101" t="s">
        <v>89</v>
      </c>
      <c r="H369" s="101" t="s">
        <v>89</v>
      </c>
      <c r="I369" s="101" t="s">
        <v>89</v>
      </c>
      <c r="J369" s="101" t="s">
        <v>89</v>
      </c>
      <c r="K369" s="68" t="e">
        <f aca="false">E369+F369+G369+H369+I369+J369</f>
        <v>#VALUE!</v>
      </c>
    </row>
    <row r="370" customFormat="false" ht="10.5" hidden="false" customHeight="true" outlineLevel="0" collapsed="false">
      <c r="A370" s="65"/>
      <c r="B370" s="19"/>
      <c r="C370" s="19"/>
      <c r="D370" s="77" t="s">
        <v>32</v>
      </c>
      <c r="E370" s="101" t="s">
        <v>89</v>
      </c>
      <c r="F370" s="101" t="s">
        <v>89</v>
      </c>
      <c r="G370" s="101" t="s">
        <v>89</v>
      </c>
      <c r="H370" s="101" t="s">
        <v>89</v>
      </c>
      <c r="I370" s="101" t="s">
        <v>89</v>
      </c>
      <c r="J370" s="101" t="s">
        <v>89</v>
      </c>
      <c r="K370" s="68" t="e">
        <f aca="false">E370+F370+G370+H370+I370+J370</f>
        <v>#VALUE!</v>
      </c>
    </row>
    <row r="371" s="83" customFormat="true" ht="24.75" hidden="false" customHeight="true" outlineLevel="0" collapsed="false">
      <c r="A371" s="110" t="s">
        <v>324</v>
      </c>
      <c r="B371" s="116" t="s">
        <v>325</v>
      </c>
      <c r="C371" s="79" t="s">
        <v>27</v>
      </c>
      <c r="D371" s="79" t="s">
        <v>28</v>
      </c>
      <c r="E371" s="80" t="e">
        <f aca="false">E372+E373+E374+E375</f>
        <v>#VALUE!</v>
      </c>
      <c r="F371" s="80" t="e">
        <f aca="false">F372+F373+F374+F375</f>
        <v>#VALUE!</v>
      </c>
      <c r="G371" s="80" t="n">
        <f aca="false">G372+G373+G374+G375</f>
        <v>365275.05</v>
      </c>
      <c r="H371" s="80" t="n">
        <f aca="false">H372+H373+H374+H375</f>
        <v>324164.89462507</v>
      </c>
      <c r="I371" s="80" t="n">
        <f aca="false">I372+I373+I374+I375</f>
        <v>331991.749314512</v>
      </c>
      <c r="J371" s="80" t="n">
        <f aca="false">J372+J373+J374+J375</f>
        <v>340573.895481486</v>
      </c>
      <c r="K371" s="81" t="e">
        <f aca="false">K372+K373+K374+K375</f>
        <v>#VALUE!</v>
      </c>
      <c r="L371" s="82"/>
    </row>
    <row r="372" customFormat="false" ht="12.75" hidden="false" customHeight="true" outlineLevel="0" collapsed="false">
      <c r="A372" s="112"/>
      <c r="B372" s="116"/>
      <c r="C372" s="66"/>
      <c r="D372" s="77" t="s">
        <v>29</v>
      </c>
      <c r="E372" s="68" t="e">
        <f aca="false">E377</f>
        <v>#VALUE!</v>
      </c>
      <c r="F372" s="68" t="e">
        <f aca="false">F377</f>
        <v>#VALUE!</v>
      </c>
      <c r="G372" s="68" t="n">
        <f aca="false">G377</f>
        <v>0</v>
      </c>
      <c r="H372" s="68" t="n">
        <f aca="false">H377</f>
        <v>0</v>
      </c>
      <c r="I372" s="68" t="n">
        <f aca="false">I377</f>
        <v>0</v>
      </c>
      <c r="J372" s="68" t="n">
        <f aca="false">J377</f>
        <v>0</v>
      </c>
      <c r="K372" s="68" t="e">
        <f aca="false">E372+F372+G372+H372+I372+J372</f>
        <v>#VALUE!</v>
      </c>
    </row>
    <row r="373" customFormat="false" ht="12.75" hidden="false" customHeight="true" outlineLevel="0" collapsed="false">
      <c r="A373" s="112"/>
      <c r="B373" s="116"/>
      <c r="C373" s="66"/>
      <c r="D373" s="77" t="s">
        <v>30</v>
      </c>
      <c r="E373" s="68" t="e">
        <f aca="false">E378</f>
        <v>#VALUE!</v>
      </c>
      <c r="F373" s="68" t="e">
        <f aca="false">F378</f>
        <v>#VALUE!</v>
      </c>
      <c r="G373" s="68" t="n">
        <f aca="false">G378</f>
        <v>2888.94</v>
      </c>
      <c r="H373" s="68" t="n">
        <f aca="false">H378</f>
        <v>2888.94</v>
      </c>
      <c r="I373" s="68" t="n">
        <f aca="false">I378</f>
        <v>2888.94</v>
      </c>
      <c r="J373" s="68" t="n">
        <f aca="false">J378</f>
        <v>2888.94</v>
      </c>
      <c r="K373" s="68" t="e">
        <f aca="false">E373+F373+G373+H373+I373+J373</f>
        <v>#VALUE!</v>
      </c>
    </row>
    <row r="374" customFormat="false" ht="27" hidden="false" customHeight="true" outlineLevel="0" collapsed="false">
      <c r="A374" s="112"/>
      <c r="B374" s="116"/>
      <c r="C374" s="66"/>
      <c r="D374" s="77" t="s">
        <v>281</v>
      </c>
      <c r="E374" s="68" t="e">
        <f aca="false">E379</f>
        <v>#VALUE!</v>
      </c>
      <c r="F374" s="68" t="e">
        <f aca="false">F379</f>
        <v>#VALUE!</v>
      </c>
      <c r="G374" s="68" t="n">
        <f aca="false">G379</f>
        <v>362386.11</v>
      </c>
      <c r="H374" s="68" t="n">
        <f aca="false">H379</f>
        <v>321275.95462507</v>
      </c>
      <c r="I374" s="68" t="n">
        <f aca="false">I379</f>
        <v>329102.809314512</v>
      </c>
      <c r="J374" s="68" t="n">
        <f aca="false">J379</f>
        <v>337684.955481486</v>
      </c>
      <c r="K374" s="68" t="e">
        <f aca="false">E374+F374+G374+H374+I374+J374</f>
        <v>#VALUE!</v>
      </c>
    </row>
    <row r="375" customFormat="false" ht="12.75" hidden="false" customHeight="true" outlineLevel="0" collapsed="false">
      <c r="A375" s="112"/>
      <c r="B375" s="116"/>
      <c r="C375" s="66"/>
      <c r="D375" s="77" t="s">
        <v>32</v>
      </c>
      <c r="E375" s="68" t="e">
        <f aca="false">E380</f>
        <v>#VALUE!</v>
      </c>
      <c r="F375" s="68" t="e">
        <f aca="false">F380</f>
        <v>#VALUE!</v>
      </c>
      <c r="G375" s="68" t="n">
        <f aca="false">G380</f>
        <v>0</v>
      </c>
      <c r="H375" s="68" t="n">
        <f aca="false">H380</f>
        <v>0</v>
      </c>
      <c r="I375" s="68" t="n">
        <f aca="false">I380</f>
        <v>0</v>
      </c>
      <c r="J375" s="68" t="n">
        <f aca="false">J380</f>
        <v>0</v>
      </c>
      <c r="K375" s="68" t="e">
        <f aca="false">E375+F375+G375+H375+I375+J375</f>
        <v>#VALUE!</v>
      </c>
    </row>
    <row r="376" customFormat="false" ht="27" hidden="false" customHeight="true" outlineLevel="0" collapsed="false">
      <c r="A376" s="112"/>
      <c r="B376" s="116"/>
      <c r="C376" s="113" t="s">
        <v>35</v>
      </c>
      <c r="D376" s="79" t="s">
        <v>28</v>
      </c>
      <c r="E376" s="81" t="e">
        <f aca="false">E377+E378+E379+E380</f>
        <v>#VALUE!</v>
      </c>
      <c r="F376" s="81" t="e">
        <f aca="false">F377+F378+F379+F380</f>
        <v>#VALUE!</v>
      </c>
      <c r="G376" s="81" t="n">
        <f aca="false">G377+G378+G379+G380</f>
        <v>365275.05</v>
      </c>
      <c r="H376" s="81" t="n">
        <f aca="false">H377+H378+H379+H380</f>
        <v>324164.89462507</v>
      </c>
      <c r="I376" s="81" t="n">
        <f aca="false">I377+I378+I379+I380</f>
        <v>331991.749314512</v>
      </c>
      <c r="J376" s="81" t="n">
        <f aca="false">J377+J378+J379+J380</f>
        <v>340573.895481486</v>
      </c>
      <c r="K376" s="81" t="e">
        <f aca="false">K377+K378+K379+K380</f>
        <v>#VALUE!</v>
      </c>
    </row>
    <row r="377" customFormat="false" ht="12.75" hidden="false" customHeight="true" outlineLevel="0" collapsed="false">
      <c r="A377" s="112"/>
      <c r="B377" s="116"/>
      <c r="C377" s="116"/>
      <c r="D377" s="77" t="s">
        <v>29</v>
      </c>
      <c r="E377" s="68" t="e">
        <f aca="false">E382+E387+E392+E397+E402+E407+E412+E417+E422</f>
        <v>#VALUE!</v>
      </c>
      <c r="F377" s="68" t="e">
        <f aca="false">F382+F387+F392+F397+F402+F407+F412+F417+F422</f>
        <v>#VALUE!</v>
      </c>
      <c r="G377" s="68" t="n">
        <f aca="false">G382+G387+G392+G397+G402+G407+G412+G417+G422</f>
        <v>0</v>
      </c>
      <c r="H377" s="68" t="n">
        <f aca="false">H382+H387+H392+H397+H402+H407+H412+H417+H422</f>
        <v>0</v>
      </c>
      <c r="I377" s="68" t="n">
        <f aca="false">I382+I387+I392+I397+I402+I407+I412+I417+I422</f>
        <v>0</v>
      </c>
      <c r="J377" s="68" t="n">
        <f aca="false">J382+J387+J392+J397+J402+J407+J412+J417+J422</f>
        <v>0</v>
      </c>
      <c r="K377" s="68" t="e">
        <f aca="false">E377+F377+G377+H377+I377+J377</f>
        <v>#VALUE!</v>
      </c>
    </row>
    <row r="378" customFormat="false" ht="12.75" hidden="false" customHeight="true" outlineLevel="0" collapsed="false">
      <c r="A378" s="112"/>
      <c r="B378" s="116"/>
      <c r="C378" s="116"/>
      <c r="D378" s="77" t="s">
        <v>30</v>
      </c>
      <c r="E378" s="68" t="e">
        <f aca="false">E383+E388+E393+E398+E403+E408+E413+E418+E423</f>
        <v>#VALUE!</v>
      </c>
      <c r="F378" s="68" t="e">
        <f aca="false">F383+F388+F393+F398+F403+F408+F413+F418+F423</f>
        <v>#VALUE!</v>
      </c>
      <c r="G378" s="68" t="n">
        <f aca="false">G383+G388+G393+G398+G403+G408+G413+G418+G423</f>
        <v>2888.94</v>
      </c>
      <c r="H378" s="68" t="n">
        <f aca="false">H383+H388+H393+H398+H403+H408+H413+H418+H423</f>
        <v>2888.94</v>
      </c>
      <c r="I378" s="68" t="n">
        <f aca="false">I383+I388+I393+I398+I403+I408+I413+I418+I423</f>
        <v>2888.94</v>
      </c>
      <c r="J378" s="68" t="n">
        <f aca="false">J383+J388+J393+J398+J403+J408+J413+J418+J423</f>
        <v>2888.94</v>
      </c>
      <c r="K378" s="68" t="e">
        <f aca="false">E378+F378+G378+H378+I378+J378</f>
        <v>#VALUE!</v>
      </c>
    </row>
    <row r="379" customFormat="false" ht="27" hidden="false" customHeight="true" outlineLevel="0" collapsed="false">
      <c r="A379" s="112"/>
      <c r="B379" s="116"/>
      <c r="C379" s="116"/>
      <c r="D379" s="77" t="s">
        <v>281</v>
      </c>
      <c r="E379" s="68" t="e">
        <f aca="false">E384+E389+E394+E399+E404+E409+E414+E419+E424</f>
        <v>#VALUE!</v>
      </c>
      <c r="F379" s="68" t="e">
        <f aca="false">F384+F389+F394+F399+F404+F409+F414+F419+F424</f>
        <v>#VALUE!</v>
      </c>
      <c r="G379" s="68" t="n">
        <f aca="false">G384+G389+G394+G399+G404+G409+G414+G419+G424</f>
        <v>362386.11</v>
      </c>
      <c r="H379" s="68" t="n">
        <f aca="false">H384+H389+H394+H399+H404+H409+H414+H419+H424</f>
        <v>321275.95462507</v>
      </c>
      <c r="I379" s="68" t="n">
        <f aca="false">I384+I389+I394+I399+I404+I409+I414+I419+I424</f>
        <v>329102.809314512</v>
      </c>
      <c r="J379" s="68" t="n">
        <f aca="false">J384+J389+J394+J399+J404+J409+J414+J419+J424</f>
        <v>337684.955481486</v>
      </c>
      <c r="K379" s="68" t="e">
        <f aca="false">E379+F379+G379+H379+I379+J379</f>
        <v>#VALUE!</v>
      </c>
    </row>
    <row r="380" customFormat="false" ht="12.75" hidden="false" customHeight="true" outlineLevel="0" collapsed="false">
      <c r="A380" s="112"/>
      <c r="B380" s="116"/>
      <c r="C380" s="113"/>
      <c r="D380" s="77" t="s">
        <v>32</v>
      </c>
      <c r="E380" s="68" t="e">
        <f aca="false">E385+E390+E395+E400+E405+E410+E415+E420+E425</f>
        <v>#VALUE!</v>
      </c>
      <c r="F380" s="68" t="e">
        <f aca="false">F385+F390+F395+F400+F405+F410+F415+F420+F425</f>
        <v>#VALUE!</v>
      </c>
      <c r="G380" s="68" t="n">
        <f aca="false">G385+G390+G395+G400+G405+G410+G415+G420+G425</f>
        <v>0</v>
      </c>
      <c r="H380" s="68" t="n">
        <f aca="false">H385+H390+H395+H400+H405+H410+H415+H420+H425</f>
        <v>0</v>
      </c>
      <c r="I380" s="68" t="n">
        <f aca="false">I385+I390+I395+I400+I405+I410+I415+I420+I425</f>
        <v>0</v>
      </c>
      <c r="J380" s="68" t="n">
        <f aca="false">J385+J390+J395+J400+J405+J410+J415+J420+J425</f>
        <v>0</v>
      </c>
      <c r="K380" s="68" t="e">
        <f aca="false">E380+F380+G380+H380+I380+J380</f>
        <v>#VALUE!</v>
      </c>
    </row>
    <row r="381" customFormat="false" ht="11.25" hidden="false" customHeight="true" outlineLevel="0" collapsed="false">
      <c r="A381" s="103" t="s">
        <v>167</v>
      </c>
      <c r="B381" s="84" t="s">
        <v>44</v>
      </c>
      <c r="C381" s="22" t="s">
        <v>35</v>
      </c>
      <c r="D381" s="67" t="s">
        <v>28</v>
      </c>
      <c r="E381" s="104" t="e">
        <f aca="false">E382+E383+E384+E385</f>
        <v>#VALUE!</v>
      </c>
      <c r="F381" s="104" t="e">
        <f aca="false">F382+F383+F384+F385</f>
        <v>#VALUE!</v>
      </c>
      <c r="G381" s="104" t="n">
        <f aca="false">G382+G383+G384+G385</f>
        <v>284186.99442</v>
      </c>
      <c r="H381" s="104" t="n">
        <f aca="false">H382+H383+H384+H385</f>
        <v>243088.08159432</v>
      </c>
      <c r="I381" s="104" t="n">
        <f aca="false">I382+I383+I384+I385</f>
        <v>250866.900205338</v>
      </c>
      <c r="J381" s="104" t="n">
        <f aca="false">J382+J383+J384+J385</f>
        <v>259396.37481232</v>
      </c>
      <c r="K381" s="81" t="e">
        <f aca="false">K382+K383+K384+K385</f>
        <v>#VALUE!</v>
      </c>
    </row>
    <row r="382" customFormat="false" ht="11.25" hidden="false" customHeight="true" outlineLevel="0" collapsed="false">
      <c r="A382" s="105"/>
      <c r="B382" s="84"/>
      <c r="C382" s="22"/>
      <c r="D382" s="67" t="s">
        <v>29</v>
      </c>
      <c r="E382" s="21" t="s">
        <v>89</v>
      </c>
      <c r="F382" s="21" t="s">
        <v>89</v>
      </c>
      <c r="G382" s="31" t="n">
        <v>0</v>
      </c>
      <c r="H382" s="31" t="n">
        <v>0</v>
      </c>
      <c r="I382" s="31" t="n">
        <v>0</v>
      </c>
      <c r="J382" s="106" t="n">
        <f aca="false">I382*$P$9</f>
        <v>0</v>
      </c>
      <c r="K382" s="68" t="e">
        <f aca="false">E382+F382+G382+H382+I382+J382</f>
        <v>#VALUE!</v>
      </c>
    </row>
    <row r="383" customFormat="false" ht="11.25" hidden="false" customHeight="true" outlineLevel="0" collapsed="false">
      <c r="A383" s="105"/>
      <c r="B383" s="84"/>
      <c r="C383" s="22"/>
      <c r="D383" s="67" t="s">
        <v>30</v>
      </c>
      <c r="E383" s="21" t="s">
        <v>89</v>
      </c>
      <c r="F383" s="21" t="s">
        <v>89</v>
      </c>
      <c r="G383" s="31" t="n">
        <v>0</v>
      </c>
      <c r="H383" s="31" t="n">
        <v>0</v>
      </c>
      <c r="I383" s="31" t="n">
        <v>0</v>
      </c>
      <c r="J383" s="106" t="n">
        <f aca="false">I383*$P$9</f>
        <v>0</v>
      </c>
      <c r="K383" s="68" t="e">
        <f aca="false">E383+F383+G383+H383+I383+J383</f>
        <v>#VALUE!</v>
      </c>
    </row>
    <row r="384" customFormat="false" ht="11.25" hidden="false" customHeight="true" outlineLevel="0" collapsed="false">
      <c r="A384" s="105"/>
      <c r="B384" s="84"/>
      <c r="C384" s="22"/>
      <c r="D384" s="67" t="s">
        <v>281</v>
      </c>
      <c r="E384" s="107" t="n">
        <f aca="false">260983.66+38541.62+1-E389-E394</f>
        <v>284677.02</v>
      </c>
      <c r="F384" s="107" t="n">
        <f aca="false">260983.66+38541.62-F389-F394+1</f>
        <v>284677.02</v>
      </c>
      <c r="G384" s="107" t="n">
        <f aca="false">260983.66+38541.62-G389-G394+1</f>
        <v>284186.99442</v>
      </c>
      <c r="H384" s="31" t="n">
        <v>243088.08159432</v>
      </c>
      <c r="I384" s="31" t="n">
        <v>250866.900205338</v>
      </c>
      <c r="J384" s="106" t="n">
        <f aca="false">I384*$P$9</f>
        <v>259396.37481232</v>
      </c>
      <c r="K384" s="68" t="n">
        <f aca="false">E384+F384+G384+H384+I384+J384</f>
        <v>1606892.39103198</v>
      </c>
    </row>
    <row r="385" customFormat="false" ht="11.25" hidden="false" customHeight="true" outlineLevel="0" collapsed="false">
      <c r="A385" s="105"/>
      <c r="B385" s="84"/>
      <c r="C385" s="22"/>
      <c r="D385" s="67" t="s">
        <v>32</v>
      </c>
      <c r="E385" s="21" t="s">
        <v>89</v>
      </c>
      <c r="F385" s="21" t="s">
        <v>89</v>
      </c>
      <c r="G385" s="31" t="n">
        <v>0</v>
      </c>
      <c r="H385" s="31" t="n">
        <v>0</v>
      </c>
      <c r="I385" s="31" t="n">
        <v>0</v>
      </c>
      <c r="J385" s="106" t="n">
        <f aca="false">I385*$P$9</f>
        <v>0</v>
      </c>
      <c r="K385" s="68" t="e">
        <f aca="false">E385+F385+G385+H385+I385+J385</f>
        <v>#VALUE!</v>
      </c>
    </row>
    <row r="386" customFormat="false" ht="11.25" hidden="false" customHeight="true" outlineLevel="0" collapsed="false">
      <c r="A386" s="103" t="s">
        <v>326</v>
      </c>
      <c r="B386" s="84" t="s">
        <v>86</v>
      </c>
      <c r="C386" s="22" t="s">
        <v>35</v>
      </c>
      <c r="D386" s="67" t="s">
        <v>28</v>
      </c>
      <c r="E386" s="104" t="e">
        <f aca="false">E387+E388+E389+E390</f>
        <v>#VALUE!</v>
      </c>
      <c r="F386" s="104" t="e">
        <f aca="false">F387+F388+F389+F390</f>
        <v>#VALUE!</v>
      </c>
      <c r="G386" s="104" t="n">
        <f aca="false">G387+G388+G389+G390</f>
        <v>2526.28414</v>
      </c>
      <c r="H386" s="104" t="n">
        <f aca="false">H387+H388+H389+H390</f>
        <v>2526.28414</v>
      </c>
      <c r="I386" s="104" t="n">
        <f aca="false">I387+I388+I389+I390</f>
        <v>2526.28414</v>
      </c>
      <c r="J386" s="104" t="n">
        <f aca="false">J387+J388+J389+J390</f>
        <v>2526.28414</v>
      </c>
      <c r="K386" s="81" t="e">
        <f aca="false">K387+K388+K389+K390</f>
        <v>#VALUE!</v>
      </c>
    </row>
    <row r="387" customFormat="false" ht="11.25" hidden="false" customHeight="true" outlineLevel="0" collapsed="false">
      <c r="A387" s="105"/>
      <c r="B387" s="84"/>
      <c r="C387" s="22"/>
      <c r="D387" s="67" t="s">
        <v>29</v>
      </c>
      <c r="E387" s="21" t="s">
        <v>89</v>
      </c>
      <c r="F387" s="21" t="s">
        <v>89</v>
      </c>
      <c r="G387" s="31" t="n">
        <v>0</v>
      </c>
      <c r="H387" s="31" t="n">
        <v>0</v>
      </c>
      <c r="I387" s="31" t="n">
        <v>0</v>
      </c>
      <c r="J387" s="106" t="n">
        <f aca="false">I387*$P$9</f>
        <v>0</v>
      </c>
      <c r="K387" s="68" t="e">
        <f aca="false">E387+F387+G387+H387+I387+J387</f>
        <v>#VALUE!</v>
      </c>
    </row>
    <row r="388" customFormat="false" ht="11.25" hidden="false" customHeight="true" outlineLevel="0" collapsed="false">
      <c r="A388" s="105"/>
      <c r="B388" s="84"/>
      <c r="C388" s="22"/>
      <c r="D388" s="67" t="s">
        <v>30</v>
      </c>
      <c r="E388" s="21" t="s">
        <v>89</v>
      </c>
      <c r="F388" s="21" t="s">
        <v>89</v>
      </c>
      <c r="G388" s="31" t="n">
        <v>0</v>
      </c>
      <c r="H388" s="31" t="n">
        <v>0</v>
      </c>
      <c r="I388" s="31" t="n">
        <v>0</v>
      </c>
      <c r="J388" s="106" t="n">
        <f aca="false">I388*$P$9</f>
        <v>0</v>
      </c>
      <c r="K388" s="68" t="e">
        <f aca="false">E388+F388+G388+H388+I388+J388</f>
        <v>#VALUE!</v>
      </c>
    </row>
    <row r="389" customFormat="false" ht="11.25" hidden="false" customHeight="true" outlineLevel="0" collapsed="false">
      <c r="A389" s="105"/>
      <c r="B389" s="84"/>
      <c r="C389" s="22"/>
      <c r="D389" s="67" t="s">
        <v>281</v>
      </c>
      <c r="E389" s="107" t="n">
        <v>2445.58</v>
      </c>
      <c r="F389" s="107" t="n">
        <v>2445.58</v>
      </c>
      <c r="G389" s="31" t="n">
        <v>2526.28414</v>
      </c>
      <c r="H389" s="31" t="n">
        <v>2526.28414</v>
      </c>
      <c r="I389" s="31" t="n">
        <v>2526.28414</v>
      </c>
      <c r="J389" s="31" t="n">
        <v>2526.28414</v>
      </c>
      <c r="K389" s="68" t="n">
        <f aca="false">E389+F389+G389+H389+I389+J389</f>
        <v>14996.29656</v>
      </c>
    </row>
    <row r="390" customFormat="false" ht="11.25" hidden="false" customHeight="true" outlineLevel="0" collapsed="false">
      <c r="A390" s="105"/>
      <c r="B390" s="84"/>
      <c r="C390" s="22"/>
      <c r="D390" s="67" t="s">
        <v>32</v>
      </c>
      <c r="E390" s="21" t="s">
        <v>89</v>
      </c>
      <c r="F390" s="21" t="s">
        <v>89</v>
      </c>
      <c r="G390" s="31" t="n">
        <v>0</v>
      </c>
      <c r="H390" s="31" t="n">
        <v>0</v>
      </c>
      <c r="I390" s="31" t="n">
        <v>0</v>
      </c>
      <c r="J390" s="106" t="n">
        <f aca="false">I390*$P$9</f>
        <v>0</v>
      </c>
      <c r="K390" s="68" t="e">
        <f aca="false">E390+F390+G390+H390+I390+J390</f>
        <v>#VALUE!</v>
      </c>
    </row>
    <row r="391" customFormat="false" ht="11.25" hidden="false" customHeight="true" outlineLevel="0" collapsed="false">
      <c r="A391" s="103" t="s">
        <v>327</v>
      </c>
      <c r="B391" s="84" t="s">
        <v>154</v>
      </c>
      <c r="C391" s="22" t="s">
        <v>35</v>
      </c>
      <c r="D391" s="67" t="s">
        <v>28</v>
      </c>
      <c r="E391" s="104" t="e">
        <f aca="false">E392+E393+E394+E395</f>
        <v>#VALUE!</v>
      </c>
      <c r="F391" s="104" t="e">
        <f aca="false">F392+F393+F394+F395</f>
        <v>#VALUE!</v>
      </c>
      <c r="G391" s="104" t="n">
        <f aca="false">G392+G393+G394+G395</f>
        <v>12813.00144</v>
      </c>
      <c r="H391" s="104" t="n">
        <f aca="false">H392+H393+H394+H395</f>
        <v>12813.00144</v>
      </c>
      <c r="I391" s="104" t="n">
        <f aca="false">I392+I393+I394+I395</f>
        <v>12813.00144</v>
      </c>
      <c r="J391" s="104" t="n">
        <f aca="false">J392+J393+J394+J395</f>
        <v>12813.00144</v>
      </c>
      <c r="K391" s="81" t="e">
        <f aca="false">K392+K393+K394+K395</f>
        <v>#VALUE!</v>
      </c>
    </row>
    <row r="392" customFormat="false" ht="11.25" hidden="false" customHeight="true" outlineLevel="0" collapsed="false">
      <c r="A392" s="105"/>
      <c r="B392" s="84"/>
      <c r="C392" s="22"/>
      <c r="D392" s="67" t="s">
        <v>29</v>
      </c>
      <c r="E392" s="21" t="s">
        <v>89</v>
      </c>
      <c r="F392" s="21" t="s">
        <v>89</v>
      </c>
      <c r="G392" s="31" t="n">
        <v>0</v>
      </c>
      <c r="H392" s="31" t="n">
        <v>0</v>
      </c>
      <c r="I392" s="31" t="n">
        <v>0</v>
      </c>
      <c r="J392" s="106" t="n">
        <f aca="false">I392*$P$9</f>
        <v>0</v>
      </c>
      <c r="K392" s="68" t="e">
        <f aca="false">E392+F392+G392+H392+I392+J392</f>
        <v>#VALUE!</v>
      </c>
    </row>
    <row r="393" customFormat="false" ht="11.25" hidden="false" customHeight="true" outlineLevel="0" collapsed="false">
      <c r="A393" s="105"/>
      <c r="B393" s="84"/>
      <c r="C393" s="22"/>
      <c r="D393" s="67" t="s">
        <v>30</v>
      </c>
      <c r="E393" s="21" t="s">
        <v>89</v>
      </c>
      <c r="F393" s="21" t="s">
        <v>89</v>
      </c>
      <c r="G393" s="31" t="n">
        <v>0</v>
      </c>
      <c r="H393" s="31" t="n">
        <v>0</v>
      </c>
      <c r="I393" s="31" t="n">
        <v>0</v>
      </c>
      <c r="J393" s="106" t="n">
        <f aca="false">I393*$P$9</f>
        <v>0</v>
      </c>
      <c r="K393" s="68" t="e">
        <f aca="false">E393+F393+G393+H393+I393+J393</f>
        <v>#VALUE!</v>
      </c>
    </row>
    <row r="394" customFormat="false" ht="11.25" hidden="false" customHeight="true" outlineLevel="0" collapsed="false">
      <c r="A394" s="105"/>
      <c r="B394" s="84"/>
      <c r="C394" s="22"/>
      <c r="D394" s="67" t="s">
        <v>281</v>
      </c>
      <c r="E394" s="48" t="n">
        <v>12403.68</v>
      </c>
      <c r="F394" s="48" t="n">
        <v>12403.68</v>
      </c>
      <c r="G394" s="31" t="n">
        <v>12813.00144</v>
      </c>
      <c r="H394" s="31" t="n">
        <v>12813.00144</v>
      </c>
      <c r="I394" s="31" t="n">
        <v>12813.00144</v>
      </c>
      <c r="J394" s="31" t="n">
        <v>12813.00144</v>
      </c>
      <c r="K394" s="68" t="n">
        <f aca="false">E394+F394+G394+H394+I394+J394</f>
        <v>76059.36576</v>
      </c>
    </row>
    <row r="395" customFormat="false" ht="11.25" hidden="false" customHeight="true" outlineLevel="0" collapsed="false">
      <c r="A395" s="105"/>
      <c r="B395" s="84"/>
      <c r="C395" s="22"/>
      <c r="D395" s="67" t="s">
        <v>32</v>
      </c>
      <c r="E395" s="21" t="s">
        <v>89</v>
      </c>
      <c r="F395" s="21" t="s">
        <v>89</v>
      </c>
      <c r="G395" s="31" t="n">
        <v>0</v>
      </c>
      <c r="H395" s="31" t="n">
        <v>0</v>
      </c>
      <c r="I395" s="31" t="n">
        <v>0</v>
      </c>
      <c r="J395" s="106" t="n">
        <f aca="false">I395*$P$9</f>
        <v>0</v>
      </c>
      <c r="K395" s="68" t="e">
        <f aca="false">E395+F395+G395+H395+I395+J395</f>
        <v>#VALUE!</v>
      </c>
    </row>
    <row r="396" customFormat="false" ht="11.25" hidden="false" customHeight="true" outlineLevel="0" collapsed="false">
      <c r="A396" s="103" t="s">
        <v>328</v>
      </c>
      <c r="B396" s="84" t="s">
        <v>156</v>
      </c>
      <c r="C396" s="22" t="s">
        <v>35</v>
      </c>
      <c r="D396" s="67" t="s">
        <v>28</v>
      </c>
      <c r="E396" s="104" t="e">
        <f aca="false">E397+E398+E399+E400</f>
        <v>#VALUE!</v>
      </c>
      <c r="F396" s="104" t="e">
        <f aca="false">F397+F398+F399+F400</f>
        <v>#VALUE!</v>
      </c>
      <c r="G396" s="104" t="n">
        <f aca="false">G397+G398+G399+G400</f>
        <v>3679.58</v>
      </c>
      <c r="H396" s="104" t="n">
        <f aca="false">H397+H398+H399+H400</f>
        <v>3679.58</v>
      </c>
      <c r="I396" s="104" t="n">
        <f aca="false">I397+I398+I399+I400</f>
        <v>3679.58</v>
      </c>
      <c r="J396" s="104" t="n">
        <f aca="false">J397+J398+J399+J400</f>
        <v>3679.58</v>
      </c>
      <c r="K396" s="81" t="e">
        <f aca="false">K397+K398+K399+K400</f>
        <v>#VALUE!</v>
      </c>
    </row>
    <row r="397" customFormat="false" ht="11.25" hidden="false" customHeight="true" outlineLevel="0" collapsed="false">
      <c r="A397" s="105"/>
      <c r="B397" s="84"/>
      <c r="C397" s="22"/>
      <c r="D397" s="67" t="s">
        <v>29</v>
      </c>
      <c r="E397" s="21" t="s">
        <v>89</v>
      </c>
      <c r="F397" s="21" t="s">
        <v>89</v>
      </c>
      <c r="G397" s="31" t="n">
        <v>0</v>
      </c>
      <c r="H397" s="31" t="n">
        <v>0</v>
      </c>
      <c r="I397" s="31" t="n">
        <v>0</v>
      </c>
      <c r="J397" s="106" t="n">
        <f aca="false">I397*$P$9</f>
        <v>0</v>
      </c>
      <c r="K397" s="68" t="e">
        <f aca="false">E397+F397+G397+H397+I397+J397</f>
        <v>#VALUE!</v>
      </c>
    </row>
    <row r="398" customFormat="false" ht="11.25" hidden="false" customHeight="true" outlineLevel="0" collapsed="false">
      <c r="A398" s="105"/>
      <c r="B398" s="84"/>
      <c r="C398" s="22"/>
      <c r="D398" s="67" t="s">
        <v>30</v>
      </c>
      <c r="E398" s="48" t="n">
        <v>2888.94</v>
      </c>
      <c r="F398" s="48" t="n">
        <v>2888.94</v>
      </c>
      <c r="G398" s="48" t="n">
        <v>2888.94</v>
      </c>
      <c r="H398" s="48" t="n">
        <v>2888.94</v>
      </c>
      <c r="I398" s="48" t="n">
        <v>2888.94</v>
      </c>
      <c r="J398" s="48" t="n">
        <v>2888.94</v>
      </c>
      <c r="K398" s="68" t="n">
        <f aca="false">E398+F398+G398+H398+I398+J398</f>
        <v>17333.64</v>
      </c>
    </row>
    <row r="399" customFormat="false" ht="11.25" hidden="false" customHeight="true" outlineLevel="0" collapsed="false">
      <c r="A399" s="105"/>
      <c r="B399" s="84"/>
      <c r="C399" s="22"/>
      <c r="D399" s="67" t="s">
        <v>281</v>
      </c>
      <c r="E399" s="48" t="n">
        <f aca="false">3679.58-E398</f>
        <v>790.64</v>
      </c>
      <c r="F399" s="48" t="n">
        <f aca="false">3679.58-F398</f>
        <v>790.64</v>
      </c>
      <c r="G399" s="48" t="n">
        <f aca="false">3679.58-G398</f>
        <v>790.64</v>
      </c>
      <c r="H399" s="48" t="n">
        <f aca="false">3679.58-H398</f>
        <v>790.64</v>
      </c>
      <c r="I399" s="48" t="n">
        <f aca="false">3679.58-I398</f>
        <v>790.64</v>
      </c>
      <c r="J399" s="48" t="n">
        <f aca="false">3679.58-J398</f>
        <v>790.64</v>
      </c>
      <c r="K399" s="68" t="n">
        <f aca="false">E399+F399+G399+H399+I399+J399</f>
        <v>4743.84</v>
      </c>
    </row>
    <row r="400" customFormat="false" ht="11.25" hidden="false" customHeight="true" outlineLevel="0" collapsed="false">
      <c r="A400" s="105"/>
      <c r="B400" s="84"/>
      <c r="C400" s="22"/>
      <c r="D400" s="67" t="s">
        <v>32</v>
      </c>
      <c r="E400" s="21" t="s">
        <v>89</v>
      </c>
      <c r="F400" s="21" t="s">
        <v>89</v>
      </c>
      <c r="G400" s="31" t="n">
        <v>0</v>
      </c>
      <c r="H400" s="31" t="n">
        <v>0</v>
      </c>
      <c r="I400" s="31" t="n">
        <v>0</v>
      </c>
      <c r="J400" s="106" t="n">
        <f aca="false">I400*$P$9</f>
        <v>0</v>
      </c>
      <c r="K400" s="68" t="e">
        <f aca="false">E400+F400+G400+H400+I400+J400</f>
        <v>#VALUE!</v>
      </c>
    </row>
    <row r="401" customFormat="false" ht="11.25" hidden="false" customHeight="true" outlineLevel="0" collapsed="false">
      <c r="A401" s="103" t="s">
        <v>329</v>
      </c>
      <c r="B401" s="84" t="s">
        <v>158</v>
      </c>
      <c r="C401" s="22" t="s">
        <v>35</v>
      </c>
      <c r="D401" s="67" t="s">
        <v>28</v>
      </c>
      <c r="E401" s="104" t="e">
        <f aca="false">E402+E403+E404+E405</f>
        <v>#VALUE!</v>
      </c>
      <c r="F401" s="104" t="e">
        <f aca="false">F402+F403+F404+F405</f>
        <v>#VALUE!</v>
      </c>
      <c r="G401" s="104" t="n">
        <f aca="false">G402+G403+G404+G405</f>
        <v>0</v>
      </c>
      <c r="H401" s="104" t="n">
        <f aca="false">H402+H403+H404+H405</f>
        <v>0</v>
      </c>
      <c r="I401" s="104" t="n">
        <f aca="false">I402+I403+I404+I405</f>
        <v>0</v>
      </c>
      <c r="J401" s="104" t="n">
        <f aca="false">J402+J403+J404+J405</f>
        <v>0</v>
      </c>
      <c r="K401" s="81" t="e">
        <f aca="false">K402+K403+K404+K405</f>
        <v>#VALUE!</v>
      </c>
    </row>
    <row r="402" customFormat="false" ht="11.25" hidden="false" customHeight="true" outlineLevel="0" collapsed="false">
      <c r="A402" s="105"/>
      <c r="B402" s="84"/>
      <c r="C402" s="22"/>
      <c r="D402" s="67" t="s">
        <v>29</v>
      </c>
      <c r="E402" s="21" t="s">
        <v>89</v>
      </c>
      <c r="F402" s="21" t="s">
        <v>89</v>
      </c>
      <c r="G402" s="31" t="n">
        <v>0</v>
      </c>
      <c r="H402" s="31" t="n">
        <v>0</v>
      </c>
      <c r="I402" s="31" t="n">
        <v>0</v>
      </c>
      <c r="J402" s="31" t="n">
        <v>0</v>
      </c>
      <c r="K402" s="68" t="e">
        <f aca="false">E402+F402+G402+H402+I402+J402</f>
        <v>#VALUE!</v>
      </c>
    </row>
    <row r="403" customFormat="false" ht="11.25" hidden="false" customHeight="true" outlineLevel="0" collapsed="false">
      <c r="A403" s="105"/>
      <c r="B403" s="84"/>
      <c r="C403" s="22"/>
      <c r="D403" s="67" t="s">
        <v>30</v>
      </c>
      <c r="E403" s="21" t="s">
        <v>89</v>
      </c>
      <c r="F403" s="21" t="s">
        <v>89</v>
      </c>
      <c r="G403" s="31" t="n">
        <v>0</v>
      </c>
      <c r="H403" s="31" t="n">
        <v>0</v>
      </c>
      <c r="I403" s="31" t="n">
        <v>0</v>
      </c>
      <c r="J403" s="31" t="n">
        <v>0</v>
      </c>
      <c r="K403" s="68" t="e">
        <f aca="false">E403+F403+G403+H403+I403+J403</f>
        <v>#VALUE!</v>
      </c>
    </row>
    <row r="404" customFormat="false" ht="11.25" hidden="false" customHeight="true" outlineLevel="0" collapsed="false">
      <c r="A404" s="105"/>
      <c r="B404" s="84"/>
      <c r="C404" s="22"/>
      <c r="D404" s="67" t="s">
        <v>281</v>
      </c>
      <c r="E404" s="21" t="s">
        <v>89</v>
      </c>
      <c r="F404" s="21" t="s">
        <v>89</v>
      </c>
      <c r="G404" s="31" t="n">
        <v>0</v>
      </c>
      <c r="H404" s="31" t="n">
        <v>0</v>
      </c>
      <c r="I404" s="31" t="n">
        <v>0</v>
      </c>
      <c r="J404" s="31" t="n">
        <v>0</v>
      </c>
      <c r="K404" s="68" t="e">
        <f aca="false">E404+F404+G404+H404+I404+J404</f>
        <v>#VALUE!</v>
      </c>
    </row>
    <row r="405" customFormat="false" ht="11.25" hidden="false" customHeight="true" outlineLevel="0" collapsed="false">
      <c r="A405" s="105"/>
      <c r="B405" s="84"/>
      <c r="C405" s="22"/>
      <c r="D405" s="67" t="s">
        <v>32</v>
      </c>
      <c r="E405" s="21" t="s">
        <v>89</v>
      </c>
      <c r="F405" s="21" t="s">
        <v>89</v>
      </c>
      <c r="G405" s="31" t="n">
        <v>0</v>
      </c>
      <c r="H405" s="31" t="n">
        <v>0</v>
      </c>
      <c r="I405" s="31" t="n">
        <v>0</v>
      </c>
      <c r="J405" s="31" t="n">
        <v>0</v>
      </c>
      <c r="K405" s="68" t="e">
        <f aca="false">E405+F405+G405+H405+I405+J405</f>
        <v>#VALUE!</v>
      </c>
    </row>
    <row r="406" customFormat="false" ht="11.25" hidden="false" customHeight="true" outlineLevel="0" collapsed="false">
      <c r="A406" s="103" t="s">
        <v>330</v>
      </c>
      <c r="B406" s="84" t="s">
        <v>159</v>
      </c>
      <c r="C406" s="22" t="s">
        <v>35</v>
      </c>
      <c r="D406" s="67" t="s">
        <v>28</v>
      </c>
      <c r="E406" s="104" t="e">
        <f aca="false">E407+E408+E409+E410</f>
        <v>#VALUE!</v>
      </c>
      <c r="F406" s="104" t="e">
        <f aca="false">F407+F408+F409+F410</f>
        <v>#VALUE!</v>
      </c>
      <c r="G406" s="104" t="n">
        <f aca="false">G407+G408+G409+G410</f>
        <v>60556.82</v>
      </c>
      <c r="H406" s="104" t="n">
        <f aca="false">H407+H408+H409+H410</f>
        <v>60556.82</v>
      </c>
      <c r="I406" s="104" t="n">
        <f aca="false">I407+I408+I409+I410</f>
        <v>60556.82</v>
      </c>
      <c r="J406" s="104" t="n">
        <f aca="false">J407+J408+J409+J410</f>
        <v>60556.82</v>
      </c>
      <c r="K406" s="81" t="e">
        <f aca="false">K407+K408+K409+K410</f>
        <v>#VALUE!</v>
      </c>
    </row>
    <row r="407" customFormat="false" ht="11.25" hidden="false" customHeight="true" outlineLevel="0" collapsed="false">
      <c r="A407" s="105"/>
      <c r="B407" s="84"/>
      <c r="C407" s="22"/>
      <c r="D407" s="67" t="s">
        <v>29</v>
      </c>
      <c r="E407" s="21" t="s">
        <v>89</v>
      </c>
      <c r="F407" s="21" t="s">
        <v>89</v>
      </c>
      <c r="G407" s="31" t="n">
        <v>0</v>
      </c>
      <c r="H407" s="31" t="n">
        <v>0</v>
      </c>
      <c r="I407" s="31" t="n">
        <v>0</v>
      </c>
      <c r="J407" s="106" t="n">
        <f aca="false">I407*$P$9</f>
        <v>0</v>
      </c>
      <c r="K407" s="68" t="e">
        <f aca="false">E407+F407+G407+H407+I407+J407</f>
        <v>#VALUE!</v>
      </c>
    </row>
    <row r="408" customFormat="false" ht="11.25" hidden="false" customHeight="true" outlineLevel="0" collapsed="false">
      <c r="A408" s="105"/>
      <c r="B408" s="84"/>
      <c r="C408" s="22"/>
      <c r="D408" s="67" t="s">
        <v>30</v>
      </c>
      <c r="E408" s="21" t="s">
        <v>89</v>
      </c>
      <c r="F408" s="21" t="s">
        <v>89</v>
      </c>
      <c r="G408" s="31" t="n">
        <v>0</v>
      </c>
      <c r="H408" s="31" t="n">
        <v>0</v>
      </c>
      <c r="I408" s="31" t="n">
        <v>0</v>
      </c>
      <c r="J408" s="106" t="n">
        <f aca="false">I408*$P$9</f>
        <v>0</v>
      </c>
      <c r="K408" s="68" t="e">
        <f aca="false">E408+F408+G408+H408+I408+J408</f>
        <v>#VALUE!</v>
      </c>
    </row>
    <row r="409" customFormat="false" ht="11.25" hidden="false" customHeight="true" outlineLevel="0" collapsed="false">
      <c r="A409" s="105"/>
      <c r="B409" s="84"/>
      <c r="C409" s="22"/>
      <c r="D409" s="67" t="s">
        <v>281</v>
      </c>
      <c r="E409" s="48" t="n">
        <v>60556.82</v>
      </c>
      <c r="F409" s="48" t="n">
        <v>60556.82</v>
      </c>
      <c r="G409" s="48" t="n">
        <v>60556.82</v>
      </c>
      <c r="H409" s="48" t="n">
        <v>60556.82</v>
      </c>
      <c r="I409" s="48" t="n">
        <v>60556.82</v>
      </c>
      <c r="J409" s="48" t="n">
        <v>60556.82</v>
      </c>
      <c r="K409" s="68" t="n">
        <f aca="false">E409+F409+G409+H409+I409+J409</f>
        <v>363340.92</v>
      </c>
    </row>
    <row r="410" customFormat="false" ht="11.25" hidden="false" customHeight="true" outlineLevel="0" collapsed="false">
      <c r="A410" s="105"/>
      <c r="B410" s="84"/>
      <c r="C410" s="22"/>
      <c r="D410" s="67" t="s">
        <v>32</v>
      </c>
      <c r="E410" s="21" t="s">
        <v>89</v>
      </c>
      <c r="F410" s="21" t="s">
        <v>89</v>
      </c>
      <c r="G410" s="31" t="n">
        <v>0</v>
      </c>
      <c r="H410" s="31" t="n">
        <v>0</v>
      </c>
      <c r="I410" s="31" t="n">
        <v>0</v>
      </c>
      <c r="J410" s="106" t="n">
        <f aca="false">I410*$P$9</f>
        <v>0</v>
      </c>
      <c r="K410" s="68" t="e">
        <f aca="false">E410+F410+G410+H410+I410+J410</f>
        <v>#VALUE!</v>
      </c>
    </row>
    <row r="411" customFormat="false" ht="18" hidden="false" customHeight="true" outlineLevel="0" collapsed="false">
      <c r="A411" s="103" t="s">
        <v>331</v>
      </c>
      <c r="B411" s="84" t="s">
        <v>161</v>
      </c>
      <c r="C411" s="22" t="s">
        <v>35</v>
      </c>
      <c r="D411" s="67" t="s">
        <v>28</v>
      </c>
      <c r="E411" s="104" t="e">
        <f aca="false">E412+E413+E414+E415</f>
        <v>#VALUE!</v>
      </c>
      <c r="F411" s="104" t="e">
        <f aca="false">F412+F413+F414+F415</f>
        <v>#VALUE!</v>
      </c>
      <c r="G411" s="104" t="n">
        <f aca="false">G412+G413+G414+G415</f>
        <v>1512.37</v>
      </c>
      <c r="H411" s="104" t="n">
        <f aca="false">H412+H413+H414+H415</f>
        <v>1501.12745075</v>
      </c>
      <c r="I411" s="104" t="n">
        <f aca="false">I412+I413+I414+I415</f>
        <v>1549.163529174</v>
      </c>
      <c r="J411" s="104" t="n">
        <f aca="false">J412+J413+J414+J415</f>
        <v>1601.83508916592</v>
      </c>
      <c r="K411" s="81" t="e">
        <f aca="false">K412+K413+K414+K415</f>
        <v>#VALUE!</v>
      </c>
    </row>
    <row r="412" customFormat="false" ht="11.25" hidden="false" customHeight="true" outlineLevel="0" collapsed="false">
      <c r="A412" s="105"/>
      <c r="B412" s="84"/>
      <c r="C412" s="22"/>
      <c r="D412" s="67" t="s">
        <v>29</v>
      </c>
      <c r="E412" s="31" t="s">
        <v>89</v>
      </c>
      <c r="F412" s="31" t="s">
        <v>89</v>
      </c>
      <c r="G412" s="31" t="n">
        <v>0</v>
      </c>
      <c r="H412" s="31" t="n">
        <v>0</v>
      </c>
      <c r="I412" s="31" t="n">
        <v>0</v>
      </c>
      <c r="J412" s="106" t="n">
        <f aca="false">I412*$P$9</f>
        <v>0</v>
      </c>
      <c r="K412" s="68" t="e">
        <f aca="false">E412+F412+G412+H412+I412+J412</f>
        <v>#VALUE!</v>
      </c>
    </row>
    <row r="413" customFormat="false" ht="11.25" hidden="false" customHeight="true" outlineLevel="0" collapsed="false">
      <c r="A413" s="105"/>
      <c r="B413" s="84"/>
      <c r="C413" s="22"/>
      <c r="D413" s="67" t="s">
        <v>30</v>
      </c>
      <c r="E413" s="31" t="n">
        <v>0</v>
      </c>
      <c r="F413" s="31" t="s">
        <v>89</v>
      </c>
      <c r="G413" s="31" t="n">
        <v>0</v>
      </c>
      <c r="H413" s="31" t="n">
        <v>0</v>
      </c>
      <c r="I413" s="31" t="n">
        <v>0</v>
      </c>
      <c r="J413" s="106" t="n">
        <f aca="false">I413*$P$9</f>
        <v>0</v>
      </c>
      <c r="K413" s="68" t="e">
        <f aca="false">E413+F413+G413+H413+I413+J413</f>
        <v>#VALUE!</v>
      </c>
    </row>
    <row r="414" customFormat="false" ht="11.25" hidden="false" customHeight="true" outlineLevel="0" collapsed="false">
      <c r="A414" s="105"/>
      <c r="B414" s="84"/>
      <c r="C414" s="22"/>
      <c r="D414" s="67" t="s">
        <v>281</v>
      </c>
      <c r="E414" s="48" t="n">
        <v>1512.37</v>
      </c>
      <c r="F414" s="48" t="n">
        <v>1512.37</v>
      </c>
      <c r="G414" s="48" t="n">
        <v>1512.37</v>
      </c>
      <c r="H414" s="31" t="n">
        <v>1501.12745075</v>
      </c>
      <c r="I414" s="31" t="n">
        <v>1549.163529174</v>
      </c>
      <c r="J414" s="106" t="n">
        <f aca="false">I414*$P$9</f>
        <v>1601.83508916592</v>
      </c>
      <c r="K414" s="68" t="n">
        <f aca="false">E414+F414+G414+H414+I414+J414</f>
        <v>9189.23606908992</v>
      </c>
    </row>
    <row r="415" customFormat="false" ht="11.25" hidden="false" customHeight="true" outlineLevel="0" collapsed="false">
      <c r="A415" s="105"/>
      <c r="B415" s="84"/>
      <c r="C415" s="22"/>
      <c r="D415" s="67" t="s">
        <v>32</v>
      </c>
      <c r="E415" s="31" t="s">
        <v>89</v>
      </c>
      <c r="F415" s="31" t="s">
        <v>89</v>
      </c>
      <c r="G415" s="31" t="n">
        <v>0</v>
      </c>
      <c r="H415" s="31" t="n">
        <v>0</v>
      </c>
      <c r="I415" s="31" t="n">
        <v>0</v>
      </c>
      <c r="J415" s="106" t="n">
        <f aca="false">I415*$P$9</f>
        <v>0</v>
      </c>
      <c r="K415" s="68" t="e">
        <f aca="false">E415+F415+G415+H415+I415+J415</f>
        <v>#VALUE!</v>
      </c>
    </row>
    <row r="416" customFormat="false" ht="11.25" hidden="false" customHeight="true" outlineLevel="0" collapsed="false">
      <c r="A416" s="103" t="s">
        <v>332</v>
      </c>
      <c r="B416" s="30" t="s">
        <v>93</v>
      </c>
      <c r="C416" s="22" t="s">
        <v>35</v>
      </c>
      <c r="D416" s="67" t="s">
        <v>28</v>
      </c>
      <c r="E416" s="104" t="e">
        <f aca="false">E417+E418+E419+E420</f>
        <v>#VALUE!</v>
      </c>
      <c r="F416" s="104" t="e">
        <f aca="false">F417+F418+F419+F420</f>
        <v>#VALUE!</v>
      </c>
      <c r="G416" s="104" t="n">
        <f aca="false">G417+G418+G419+G420</f>
        <v>0</v>
      </c>
      <c r="H416" s="104" t="n">
        <f aca="false">H417+H418+H419+H420</f>
        <v>0</v>
      </c>
      <c r="I416" s="104" t="n">
        <f aca="false">I417+I418+I419+I420</f>
        <v>0</v>
      </c>
      <c r="J416" s="104" t="n">
        <f aca="false">J417+J418+J419+J420</f>
        <v>0</v>
      </c>
      <c r="K416" s="81" t="e">
        <f aca="false">K417+K418+K419+K420</f>
        <v>#VALUE!</v>
      </c>
    </row>
    <row r="417" customFormat="false" ht="11.25" hidden="false" customHeight="true" outlineLevel="0" collapsed="false">
      <c r="A417" s="105"/>
      <c r="B417" s="30"/>
      <c r="C417" s="22"/>
      <c r="D417" s="67" t="s">
        <v>29</v>
      </c>
      <c r="E417" s="21" t="s">
        <v>89</v>
      </c>
      <c r="F417" s="21" t="s">
        <v>89</v>
      </c>
      <c r="G417" s="31" t="n">
        <v>0</v>
      </c>
      <c r="H417" s="31" t="n">
        <v>0</v>
      </c>
      <c r="I417" s="31" t="n">
        <v>0</v>
      </c>
      <c r="J417" s="31" t="n">
        <v>0</v>
      </c>
      <c r="K417" s="68" t="e">
        <f aca="false">E417+F417+G417+H417+I417+J417</f>
        <v>#VALUE!</v>
      </c>
    </row>
    <row r="418" customFormat="false" ht="11.25" hidden="false" customHeight="true" outlineLevel="0" collapsed="false">
      <c r="A418" s="105"/>
      <c r="B418" s="30"/>
      <c r="C418" s="22"/>
      <c r="D418" s="67" t="s">
        <v>30</v>
      </c>
      <c r="E418" s="21" t="s">
        <v>89</v>
      </c>
      <c r="F418" s="21" t="s">
        <v>89</v>
      </c>
      <c r="G418" s="31" t="n">
        <v>0</v>
      </c>
      <c r="H418" s="31" t="n">
        <v>0</v>
      </c>
      <c r="I418" s="31" t="n">
        <v>0</v>
      </c>
      <c r="J418" s="31" t="n">
        <v>0</v>
      </c>
      <c r="K418" s="68" t="e">
        <f aca="false">E418+F418+G418+H418+I418+J418</f>
        <v>#VALUE!</v>
      </c>
    </row>
    <row r="419" customFormat="false" ht="11.25" hidden="false" customHeight="true" outlineLevel="0" collapsed="false">
      <c r="A419" s="105"/>
      <c r="B419" s="30"/>
      <c r="C419" s="22"/>
      <c r="D419" s="67" t="s">
        <v>281</v>
      </c>
      <c r="E419" s="21" t="s">
        <v>89</v>
      </c>
      <c r="F419" s="21" t="s">
        <v>89</v>
      </c>
      <c r="G419" s="31" t="n">
        <v>0</v>
      </c>
      <c r="H419" s="31" t="n">
        <v>0</v>
      </c>
      <c r="I419" s="31" t="n">
        <v>0</v>
      </c>
      <c r="J419" s="31" t="n">
        <v>0</v>
      </c>
      <c r="K419" s="68" t="e">
        <f aca="false">E419+F419+G419+H419+I419+J419</f>
        <v>#VALUE!</v>
      </c>
    </row>
    <row r="420" customFormat="false" ht="11.25" hidden="false" customHeight="true" outlineLevel="0" collapsed="false">
      <c r="A420" s="105"/>
      <c r="B420" s="30"/>
      <c r="C420" s="22"/>
      <c r="D420" s="67" t="s">
        <v>32</v>
      </c>
      <c r="E420" s="21" t="s">
        <v>89</v>
      </c>
      <c r="F420" s="21" t="s">
        <v>89</v>
      </c>
      <c r="G420" s="31" t="n">
        <v>0</v>
      </c>
      <c r="H420" s="31" t="n">
        <v>0</v>
      </c>
      <c r="I420" s="31" t="n">
        <v>0</v>
      </c>
      <c r="J420" s="31" t="n">
        <v>0</v>
      </c>
      <c r="K420" s="68" t="e">
        <f aca="false">E420+F420+G420+H420+I420+J420</f>
        <v>#VALUE!</v>
      </c>
    </row>
    <row r="421" customFormat="false" ht="11.25" hidden="false" customHeight="true" outlineLevel="0" collapsed="false">
      <c r="A421" s="103" t="s">
        <v>333</v>
      </c>
      <c r="B421" s="84" t="s">
        <v>164</v>
      </c>
      <c r="C421" s="22" t="s">
        <v>35</v>
      </c>
      <c r="D421" s="67" t="s">
        <v>28</v>
      </c>
      <c r="E421" s="104" t="e">
        <f aca="false">E422+E423+E424+E425</f>
        <v>#VALUE!</v>
      </c>
      <c r="F421" s="104" t="e">
        <f aca="false">F422+F423+F424+F425</f>
        <v>#VALUE!</v>
      </c>
      <c r="G421" s="104" t="n">
        <f aca="false">G422+G423+G424+G425</f>
        <v>0</v>
      </c>
      <c r="H421" s="104" t="n">
        <f aca="false">H422+H423+H424+H425</f>
        <v>0</v>
      </c>
      <c r="I421" s="104" t="n">
        <f aca="false">I422+I423+I424+I425</f>
        <v>0</v>
      </c>
      <c r="J421" s="104" t="n">
        <f aca="false">J422+J423+J424+J425</f>
        <v>0</v>
      </c>
      <c r="K421" s="81" t="e">
        <f aca="false">K422+K423+K424+K425</f>
        <v>#VALUE!</v>
      </c>
    </row>
    <row r="422" customFormat="false" ht="11.25" hidden="false" customHeight="true" outlineLevel="0" collapsed="false">
      <c r="A422" s="105"/>
      <c r="B422" s="84"/>
      <c r="C422" s="22"/>
      <c r="D422" s="67" t="s">
        <v>29</v>
      </c>
      <c r="E422" s="21" t="s">
        <v>89</v>
      </c>
      <c r="F422" s="21" t="s">
        <v>89</v>
      </c>
      <c r="G422" s="31" t="n">
        <v>0</v>
      </c>
      <c r="H422" s="31" t="n">
        <v>0</v>
      </c>
      <c r="I422" s="31" t="n">
        <v>0</v>
      </c>
      <c r="J422" s="31" t="n">
        <v>0</v>
      </c>
      <c r="K422" s="68" t="e">
        <f aca="false">E422+F422+G422+H422+I422+J422</f>
        <v>#VALUE!</v>
      </c>
    </row>
    <row r="423" customFormat="false" ht="11.25" hidden="false" customHeight="true" outlineLevel="0" collapsed="false">
      <c r="A423" s="105"/>
      <c r="B423" s="84"/>
      <c r="C423" s="22"/>
      <c r="D423" s="67" t="s">
        <v>30</v>
      </c>
      <c r="E423" s="21" t="s">
        <v>89</v>
      </c>
      <c r="F423" s="21" t="s">
        <v>89</v>
      </c>
      <c r="G423" s="31" t="n">
        <v>0</v>
      </c>
      <c r="H423" s="31" t="n">
        <v>0</v>
      </c>
      <c r="I423" s="31" t="n">
        <v>0</v>
      </c>
      <c r="J423" s="31" t="n">
        <v>0</v>
      </c>
      <c r="K423" s="68" t="e">
        <f aca="false">E423+F423+G423+H423+I423+J423</f>
        <v>#VALUE!</v>
      </c>
    </row>
    <row r="424" customFormat="false" ht="11.25" hidden="false" customHeight="true" outlineLevel="0" collapsed="false">
      <c r="A424" s="105"/>
      <c r="B424" s="84"/>
      <c r="C424" s="22"/>
      <c r="D424" s="67" t="s">
        <v>281</v>
      </c>
      <c r="E424" s="21" t="s">
        <v>89</v>
      </c>
      <c r="F424" s="21" t="s">
        <v>89</v>
      </c>
      <c r="G424" s="31" t="n">
        <v>0</v>
      </c>
      <c r="H424" s="31" t="n">
        <v>0</v>
      </c>
      <c r="I424" s="31" t="n">
        <v>0</v>
      </c>
      <c r="J424" s="31" t="n">
        <v>0</v>
      </c>
      <c r="K424" s="68" t="e">
        <f aca="false">E424+F424+G424+H424+I424+J424</f>
        <v>#VALUE!</v>
      </c>
    </row>
    <row r="425" customFormat="false" ht="11.25" hidden="false" customHeight="true" outlineLevel="0" collapsed="false">
      <c r="A425" s="105"/>
      <c r="B425" s="84"/>
      <c r="C425" s="22"/>
      <c r="D425" s="67" t="s">
        <v>32</v>
      </c>
      <c r="E425" s="21" t="s">
        <v>89</v>
      </c>
      <c r="F425" s="21" t="s">
        <v>89</v>
      </c>
      <c r="G425" s="31" t="n">
        <v>0</v>
      </c>
      <c r="H425" s="31" t="n">
        <v>0</v>
      </c>
      <c r="I425" s="31" t="n">
        <v>0</v>
      </c>
      <c r="J425" s="31" t="n">
        <v>0</v>
      </c>
      <c r="K425" s="68" t="e">
        <f aca="false">E425+F425+G425+H425+I425+J425</f>
        <v>#VALUE!</v>
      </c>
    </row>
    <row r="426" s="122" customFormat="true" ht="14.25" hidden="false" customHeight="true" outlineLevel="0" collapsed="false">
      <c r="A426" s="117" t="n">
        <v>3.3</v>
      </c>
      <c r="B426" s="118" t="s">
        <v>334</v>
      </c>
      <c r="C426" s="119" t="s">
        <v>27</v>
      </c>
      <c r="D426" s="74" t="s">
        <v>28</v>
      </c>
      <c r="E426" s="120" t="e">
        <f aca="false">E427+E428+E429+E430</f>
        <v>#VALUE!</v>
      </c>
      <c r="F426" s="120" t="e">
        <f aca="false">F427+F428+F429+F430</f>
        <v>#VALUE!</v>
      </c>
      <c r="G426" s="120" t="n">
        <f aca="false">G427+G428+G429+G430</f>
        <v>306818.27</v>
      </c>
      <c r="H426" s="120" t="n">
        <f aca="false">H427+H428+H429+H430</f>
        <v>306818.27</v>
      </c>
      <c r="I426" s="120" t="n">
        <f aca="false">I427+I428+I429+I430</f>
        <v>306818.27</v>
      </c>
      <c r="J426" s="120" t="n">
        <f aca="false">J427+J428+J429+J430</f>
        <v>306818.27</v>
      </c>
      <c r="K426" s="80" t="e">
        <f aca="false">K427+K428+K429+K430</f>
        <v>#VALUE!</v>
      </c>
      <c r="L426" s="121"/>
    </row>
    <row r="427" customFormat="false" ht="14.25" hidden="false" customHeight="true" outlineLevel="0" collapsed="false">
      <c r="A427" s="65"/>
      <c r="B427" s="118"/>
      <c r="C427" s="123"/>
      <c r="D427" s="67" t="s">
        <v>29</v>
      </c>
      <c r="E427" s="106" t="str">
        <f aca="false">E432</f>
        <v>0.00</v>
      </c>
      <c r="F427" s="106" t="str">
        <f aca="false">F432</f>
        <v>0.00</v>
      </c>
      <c r="G427" s="106" t="n">
        <f aca="false">G432</f>
        <v>0</v>
      </c>
      <c r="H427" s="106" t="n">
        <f aca="false">H432</f>
        <v>0</v>
      </c>
      <c r="I427" s="106" t="n">
        <f aca="false">I432</f>
        <v>0</v>
      </c>
      <c r="J427" s="106" t="n">
        <f aca="false">J432</f>
        <v>0</v>
      </c>
      <c r="K427" s="68" t="e">
        <f aca="false">E427+F427+G427+H427+I427+J427</f>
        <v>#VALUE!</v>
      </c>
    </row>
    <row r="428" customFormat="false" ht="14.25" hidden="false" customHeight="true" outlineLevel="0" collapsed="false">
      <c r="A428" s="65"/>
      <c r="B428" s="118"/>
      <c r="C428" s="123"/>
      <c r="D428" s="67" t="s">
        <v>30</v>
      </c>
      <c r="E428" s="106" t="str">
        <f aca="false">E433</f>
        <v>0.00</v>
      </c>
      <c r="F428" s="106" t="str">
        <f aca="false">F433</f>
        <v>0.00</v>
      </c>
      <c r="G428" s="106" t="n">
        <f aca="false">G433</f>
        <v>0</v>
      </c>
      <c r="H428" s="106" t="n">
        <f aca="false">H433</f>
        <v>0</v>
      </c>
      <c r="I428" s="106" t="n">
        <f aca="false">I433</f>
        <v>0</v>
      </c>
      <c r="J428" s="106" t="n">
        <f aca="false">J433</f>
        <v>0</v>
      </c>
      <c r="K428" s="68" t="e">
        <f aca="false">E428+F428+G428+H428+I428+J428</f>
        <v>#VALUE!</v>
      </c>
    </row>
    <row r="429" customFormat="false" ht="14.25" hidden="false" customHeight="true" outlineLevel="0" collapsed="false">
      <c r="A429" s="65"/>
      <c r="B429" s="118"/>
      <c r="C429" s="123"/>
      <c r="D429" s="67" t="s">
        <v>281</v>
      </c>
      <c r="E429" s="106" t="n">
        <f aca="false">E434</f>
        <v>306362.87</v>
      </c>
      <c r="F429" s="106" t="n">
        <f aca="false">F434</f>
        <v>306582</v>
      </c>
      <c r="G429" s="106" t="n">
        <f aca="false">G434</f>
        <v>306818.27</v>
      </c>
      <c r="H429" s="106" t="n">
        <f aca="false">H434</f>
        <v>306818.27</v>
      </c>
      <c r="I429" s="106" t="n">
        <f aca="false">I434</f>
        <v>306818.27</v>
      </c>
      <c r="J429" s="106" t="n">
        <f aca="false">J434</f>
        <v>306818.27</v>
      </c>
      <c r="K429" s="68" t="n">
        <f aca="false">E429+F429+G429+H429+I429+J429</f>
        <v>1840217.95</v>
      </c>
    </row>
    <row r="430" customFormat="false" ht="14.25" hidden="false" customHeight="true" outlineLevel="0" collapsed="false">
      <c r="A430" s="65"/>
      <c r="B430" s="118"/>
      <c r="C430" s="123"/>
      <c r="D430" s="67" t="s">
        <v>32</v>
      </c>
      <c r="E430" s="106" t="str">
        <f aca="false">E435</f>
        <v>0.00</v>
      </c>
      <c r="F430" s="106" t="str">
        <f aca="false">F435</f>
        <v>0.00</v>
      </c>
      <c r="G430" s="106" t="n">
        <f aca="false">G435</f>
        <v>0</v>
      </c>
      <c r="H430" s="106" t="n">
        <f aca="false">H435</f>
        <v>0</v>
      </c>
      <c r="I430" s="106" t="n">
        <f aca="false">I435</f>
        <v>0</v>
      </c>
      <c r="J430" s="106" t="n">
        <f aca="false">J435</f>
        <v>0</v>
      </c>
      <c r="K430" s="68" t="e">
        <f aca="false">E430+F430+G430+H430+I430+J430</f>
        <v>#VALUE!</v>
      </c>
    </row>
    <row r="431" customFormat="false" ht="14.25" hidden="false" customHeight="true" outlineLevel="0" collapsed="false">
      <c r="A431" s="65"/>
      <c r="B431" s="118"/>
      <c r="C431" s="119" t="s">
        <v>34</v>
      </c>
      <c r="D431" s="67" t="s">
        <v>28</v>
      </c>
      <c r="E431" s="120" t="e">
        <f aca="false">E432+E433+E434+E435</f>
        <v>#VALUE!</v>
      </c>
      <c r="F431" s="120" t="e">
        <f aca="false">F432+F433+F434+F435</f>
        <v>#VALUE!</v>
      </c>
      <c r="G431" s="120" t="n">
        <f aca="false">G432+G433+G434+G435</f>
        <v>306818.27</v>
      </c>
      <c r="H431" s="120" t="n">
        <f aca="false">H432+H433+H434+H435</f>
        <v>306818.27</v>
      </c>
      <c r="I431" s="120" t="n">
        <f aca="false">I432+I433+I434+I435</f>
        <v>306818.27</v>
      </c>
      <c r="J431" s="120" t="n">
        <f aca="false">J432+J433+J434+J435</f>
        <v>306818.27</v>
      </c>
      <c r="K431" s="80" t="e">
        <f aca="false">K432+K433+K434+K435</f>
        <v>#VALUE!</v>
      </c>
    </row>
    <row r="432" customFormat="false" ht="14.25" hidden="false" customHeight="true" outlineLevel="0" collapsed="false">
      <c r="A432" s="65"/>
      <c r="B432" s="118"/>
      <c r="C432" s="123"/>
      <c r="D432" s="67" t="s">
        <v>29</v>
      </c>
      <c r="E432" s="106" t="str">
        <f aca="false">E437</f>
        <v>0.00</v>
      </c>
      <c r="F432" s="106" t="str">
        <f aca="false">F437</f>
        <v>0.00</v>
      </c>
      <c r="G432" s="106" t="n">
        <f aca="false">G437</f>
        <v>0</v>
      </c>
      <c r="H432" s="106" t="n">
        <f aca="false">H437</f>
        <v>0</v>
      </c>
      <c r="I432" s="106" t="n">
        <f aca="false">I437</f>
        <v>0</v>
      </c>
      <c r="J432" s="106" t="n">
        <f aca="false">J437</f>
        <v>0</v>
      </c>
      <c r="K432" s="68" t="e">
        <f aca="false">E432+F432+G432+H432+I432+J432</f>
        <v>#VALUE!</v>
      </c>
    </row>
    <row r="433" customFormat="false" ht="14.25" hidden="false" customHeight="true" outlineLevel="0" collapsed="false">
      <c r="A433" s="65"/>
      <c r="B433" s="118"/>
      <c r="C433" s="123"/>
      <c r="D433" s="67" t="s">
        <v>30</v>
      </c>
      <c r="E433" s="106" t="str">
        <f aca="false">E438</f>
        <v>0.00</v>
      </c>
      <c r="F433" s="106" t="str">
        <f aca="false">F438</f>
        <v>0.00</v>
      </c>
      <c r="G433" s="106" t="n">
        <f aca="false">G438</f>
        <v>0</v>
      </c>
      <c r="H433" s="106" t="n">
        <f aca="false">H438</f>
        <v>0</v>
      </c>
      <c r="I433" s="106" t="n">
        <f aca="false">I438</f>
        <v>0</v>
      </c>
      <c r="J433" s="106" t="n">
        <f aca="false">J438</f>
        <v>0</v>
      </c>
      <c r="K433" s="68" t="e">
        <f aca="false">E433+F433+G433+H433+I433+J433</f>
        <v>#VALUE!</v>
      </c>
    </row>
    <row r="434" customFormat="false" ht="14.25" hidden="false" customHeight="true" outlineLevel="0" collapsed="false">
      <c r="A434" s="65"/>
      <c r="B434" s="118"/>
      <c r="C434" s="123"/>
      <c r="D434" s="67" t="s">
        <v>281</v>
      </c>
      <c r="E434" s="106" t="n">
        <f aca="false">E439</f>
        <v>306362.87</v>
      </c>
      <c r="F434" s="106" t="n">
        <f aca="false">F439</f>
        <v>306582</v>
      </c>
      <c r="G434" s="106" t="n">
        <f aca="false">G439</f>
        <v>306818.27</v>
      </c>
      <c r="H434" s="106" t="n">
        <f aca="false">H439</f>
        <v>306818.27</v>
      </c>
      <c r="I434" s="106" t="n">
        <f aca="false">I439</f>
        <v>306818.27</v>
      </c>
      <c r="J434" s="106" t="n">
        <f aca="false">J439</f>
        <v>306818.27</v>
      </c>
      <c r="K434" s="68" t="n">
        <f aca="false">E434+F434+G434+H434+I434+J434</f>
        <v>1840217.95</v>
      </c>
    </row>
    <row r="435" customFormat="false" ht="14.25" hidden="false" customHeight="true" outlineLevel="0" collapsed="false">
      <c r="A435" s="65"/>
      <c r="B435" s="118"/>
      <c r="C435" s="123"/>
      <c r="D435" s="67" t="s">
        <v>32</v>
      </c>
      <c r="E435" s="106" t="str">
        <f aca="false">E440</f>
        <v>0.00</v>
      </c>
      <c r="F435" s="106" t="str">
        <f aca="false">F440</f>
        <v>0.00</v>
      </c>
      <c r="G435" s="106" t="n">
        <f aca="false">G440</f>
        <v>0</v>
      </c>
      <c r="H435" s="106" t="n">
        <f aca="false">H440</f>
        <v>0</v>
      </c>
      <c r="I435" s="106" t="n">
        <f aca="false">I440</f>
        <v>0</v>
      </c>
      <c r="J435" s="106" t="n">
        <f aca="false">J440</f>
        <v>0</v>
      </c>
      <c r="K435" s="68" t="e">
        <f aca="false">E435+F435+G435+H435+I435+J435</f>
        <v>#VALUE!</v>
      </c>
    </row>
    <row r="436" customFormat="false" ht="14.25" hidden="false" customHeight="true" outlineLevel="0" collapsed="false">
      <c r="A436" s="103" t="s">
        <v>171</v>
      </c>
      <c r="B436" s="124" t="s">
        <v>168</v>
      </c>
      <c r="C436" s="19" t="s">
        <v>34</v>
      </c>
      <c r="D436" s="67" t="s">
        <v>28</v>
      </c>
      <c r="E436" s="120" t="e">
        <f aca="false">E437+E438+E439+E440</f>
        <v>#VALUE!</v>
      </c>
      <c r="F436" s="120" t="e">
        <f aca="false">F437+F438+F439+F440</f>
        <v>#VALUE!</v>
      </c>
      <c r="G436" s="120" t="n">
        <f aca="false">G437+G438+G439+G440</f>
        <v>306818.27</v>
      </c>
      <c r="H436" s="120" t="n">
        <f aca="false">H437+H438+H439+H440</f>
        <v>306818.27</v>
      </c>
      <c r="I436" s="120" t="n">
        <f aca="false">I437+I438+I439+I440</f>
        <v>306818.27</v>
      </c>
      <c r="J436" s="120" t="n">
        <f aca="false">J437+J438+J439+J440</f>
        <v>306818.27</v>
      </c>
      <c r="K436" s="80" t="e">
        <f aca="false">K437+K438+K439+K440</f>
        <v>#VALUE!</v>
      </c>
    </row>
    <row r="437" customFormat="false" ht="14.25" hidden="false" customHeight="true" outlineLevel="0" collapsed="false">
      <c r="A437" s="105"/>
      <c r="B437" s="124"/>
      <c r="C437" s="19"/>
      <c r="D437" s="67" t="s">
        <v>29</v>
      </c>
      <c r="E437" s="31" t="s">
        <v>89</v>
      </c>
      <c r="F437" s="31" t="s">
        <v>89</v>
      </c>
      <c r="G437" s="31" t="n">
        <v>0</v>
      </c>
      <c r="H437" s="31" t="n">
        <v>0</v>
      </c>
      <c r="I437" s="31" t="n">
        <v>0</v>
      </c>
      <c r="J437" s="106" t="n">
        <f aca="false">I437*$P$9</f>
        <v>0</v>
      </c>
      <c r="K437" s="68" t="e">
        <f aca="false">E437+F437+G437+H437+I437+J437</f>
        <v>#VALUE!</v>
      </c>
    </row>
    <row r="438" customFormat="false" ht="14.25" hidden="false" customHeight="true" outlineLevel="0" collapsed="false">
      <c r="A438" s="105"/>
      <c r="B438" s="124"/>
      <c r="C438" s="19"/>
      <c r="D438" s="67" t="s">
        <v>30</v>
      </c>
      <c r="E438" s="31" t="s">
        <v>89</v>
      </c>
      <c r="F438" s="31" t="s">
        <v>89</v>
      </c>
      <c r="G438" s="31" t="n">
        <v>0</v>
      </c>
      <c r="H438" s="31" t="n">
        <v>0</v>
      </c>
      <c r="I438" s="31" t="n">
        <v>0</v>
      </c>
      <c r="J438" s="106" t="n">
        <f aca="false">I438*$P$9</f>
        <v>0</v>
      </c>
      <c r="K438" s="68" t="e">
        <f aca="false">E438+F438+G438+H438+I438+J438</f>
        <v>#VALUE!</v>
      </c>
    </row>
    <row r="439" customFormat="false" ht="14.25" hidden="false" customHeight="true" outlineLevel="0" collapsed="false">
      <c r="A439" s="105"/>
      <c r="B439" s="124"/>
      <c r="C439" s="19"/>
      <c r="D439" s="67" t="s">
        <v>281</v>
      </c>
      <c r="E439" s="48" t="n">
        <f aca="false">306362.87</f>
        <v>306362.87</v>
      </c>
      <c r="F439" s="48" t="n">
        <f aca="false">306582</f>
        <v>306582</v>
      </c>
      <c r="G439" s="31" t="n">
        <f aca="false">306818.27</f>
        <v>306818.27</v>
      </c>
      <c r="H439" s="31" t="n">
        <f aca="false">306818.27</f>
        <v>306818.27</v>
      </c>
      <c r="I439" s="31" t="n">
        <f aca="false">306818.27</f>
        <v>306818.27</v>
      </c>
      <c r="J439" s="31" t="n">
        <f aca="false">306818.27</f>
        <v>306818.27</v>
      </c>
      <c r="K439" s="68" t="n">
        <f aca="false">E439+F439+G439+H439+I439+J439</f>
        <v>1840217.95</v>
      </c>
    </row>
    <row r="440" customFormat="false" ht="14.25" hidden="false" customHeight="true" outlineLevel="0" collapsed="false">
      <c r="A440" s="105"/>
      <c r="B440" s="124"/>
      <c r="C440" s="19"/>
      <c r="D440" s="67" t="s">
        <v>32</v>
      </c>
      <c r="E440" s="31" t="s">
        <v>89</v>
      </c>
      <c r="F440" s="31" t="s">
        <v>89</v>
      </c>
      <c r="G440" s="31" t="n">
        <v>0</v>
      </c>
      <c r="H440" s="31" t="n">
        <v>0</v>
      </c>
      <c r="I440" s="31" t="n">
        <v>0</v>
      </c>
      <c r="J440" s="106" t="n">
        <f aca="false">I440*$P$9</f>
        <v>0</v>
      </c>
      <c r="K440" s="68" t="e">
        <f aca="false">E440+F440+G440+H440+I440+J440</f>
        <v>#VALUE!</v>
      </c>
    </row>
    <row r="441" s="83" customFormat="true" ht="35.25" hidden="false" customHeight="true" outlineLevel="0" collapsed="false">
      <c r="A441" s="78" t="n">
        <v>3.4</v>
      </c>
      <c r="B441" s="125" t="s">
        <v>335</v>
      </c>
      <c r="C441" s="79" t="s">
        <v>27</v>
      </c>
      <c r="D441" s="126" t="s">
        <v>28</v>
      </c>
      <c r="E441" s="120" t="e">
        <f aca="false">E442+E443+E444+E445</f>
        <v>#VALUE!</v>
      </c>
      <c r="F441" s="120" t="e">
        <f aca="false">F442+F443+F444+F445</f>
        <v>#VALUE!</v>
      </c>
      <c r="G441" s="120" t="e">
        <f aca="false">G442+G443+G444+G445</f>
        <v>#VALUE!</v>
      </c>
      <c r="H441" s="120" t="e">
        <f aca="false">H442+H443+H444+H445</f>
        <v>#VALUE!</v>
      </c>
      <c r="I441" s="120" t="e">
        <f aca="false">I442+I443+I444+I445</f>
        <v>#VALUE!</v>
      </c>
      <c r="J441" s="120" t="e">
        <f aca="false">J442+J443+J444+J445</f>
        <v>#VALUE!</v>
      </c>
      <c r="K441" s="81" t="e">
        <f aca="false">K442+K443+K444+K445</f>
        <v>#VALUE!</v>
      </c>
    </row>
    <row r="442" customFormat="false" ht="12.75" hidden="false" customHeight="true" outlineLevel="0" collapsed="false">
      <c r="A442" s="65"/>
      <c r="B442" s="125"/>
      <c r="C442" s="66"/>
      <c r="D442" s="67" t="s">
        <v>29</v>
      </c>
      <c r="E442" s="106" t="e">
        <f aca="false">E447</f>
        <v>#VALUE!</v>
      </c>
      <c r="F442" s="106" t="e">
        <f aca="false">F447</f>
        <v>#VALUE!</v>
      </c>
      <c r="G442" s="106" t="n">
        <f aca="false">G447</f>
        <v>0</v>
      </c>
      <c r="H442" s="106" t="n">
        <f aca="false">H447</f>
        <v>0</v>
      </c>
      <c r="I442" s="106" t="n">
        <f aca="false">I447</f>
        <v>0</v>
      </c>
      <c r="J442" s="106" t="n">
        <f aca="false">J447</f>
        <v>0</v>
      </c>
      <c r="K442" s="68" t="e">
        <f aca="false">E442+F442+G442+H442+I442+J442</f>
        <v>#VALUE!</v>
      </c>
    </row>
    <row r="443" customFormat="false" ht="12.75" hidden="false" customHeight="true" outlineLevel="0" collapsed="false">
      <c r="A443" s="65"/>
      <c r="B443" s="125"/>
      <c r="C443" s="66"/>
      <c r="D443" s="67" t="s">
        <v>30</v>
      </c>
      <c r="E443" s="106" t="e">
        <f aca="false">E448</f>
        <v>#VALUE!</v>
      </c>
      <c r="F443" s="106" t="e">
        <f aca="false">F448</f>
        <v>#VALUE!</v>
      </c>
      <c r="G443" s="106" t="n">
        <f aca="false">G448</f>
        <v>0</v>
      </c>
      <c r="H443" s="106" t="n">
        <f aca="false">H448</f>
        <v>0</v>
      </c>
      <c r="I443" s="106" t="n">
        <f aca="false">I448</f>
        <v>0</v>
      </c>
      <c r="J443" s="106" t="n">
        <f aca="false">J448</f>
        <v>0</v>
      </c>
      <c r="K443" s="68" t="e">
        <f aca="false">E443+F443+G443+H443+I443+J443</f>
        <v>#VALUE!</v>
      </c>
    </row>
    <row r="444" customFormat="false" ht="12.75" hidden="false" customHeight="true" outlineLevel="0" collapsed="false">
      <c r="A444" s="65"/>
      <c r="B444" s="125"/>
      <c r="C444" s="66"/>
      <c r="D444" s="67" t="s">
        <v>281</v>
      </c>
      <c r="E444" s="106" t="e">
        <f aca="false">E449</f>
        <v>#VALUE!</v>
      </c>
      <c r="F444" s="106" t="e">
        <f aca="false">F449</f>
        <v>#VALUE!</v>
      </c>
      <c r="G444" s="106" t="e">
        <f aca="false">G449</f>
        <v>#VALUE!</v>
      </c>
      <c r="H444" s="106" t="e">
        <f aca="false">H449</f>
        <v>#VALUE!</v>
      </c>
      <c r="I444" s="106" t="e">
        <f aca="false">I449</f>
        <v>#VALUE!</v>
      </c>
      <c r="J444" s="106" t="e">
        <f aca="false">J449</f>
        <v>#VALUE!</v>
      </c>
      <c r="K444" s="68" t="e">
        <f aca="false">E444+F444+G444+H444+I444+J444</f>
        <v>#VALUE!</v>
      </c>
    </row>
    <row r="445" customFormat="false" ht="12.75" hidden="false" customHeight="true" outlineLevel="0" collapsed="false">
      <c r="A445" s="65"/>
      <c r="B445" s="125"/>
      <c r="C445" s="66"/>
      <c r="D445" s="67" t="s">
        <v>32</v>
      </c>
      <c r="E445" s="106" t="e">
        <f aca="false">E450</f>
        <v>#VALUE!</v>
      </c>
      <c r="F445" s="106" t="e">
        <f aca="false">F450</f>
        <v>#VALUE!</v>
      </c>
      <c r="G445" s="106" t="n">
        <f aca="false">G450</f>
        <v>0</v>
      </c>
      <c r="H445" s="106" t="n">
        <f aca="false">H450</f>
        <v>0</v>
      </c>
      <c r="I445" s="106" t="n">
        <f aca="false">I450</f>
        <v>0</v>
      </c>
      <c r="J445" s="106" t="n">
        <f aca="false">J450</f>
        <v>0</v>
      </c>
      <c r="K445" s="68" t="e">
        <f aca="false">E445+F445+G445+H445+I445+J445</f>
        <v>#VALUE!</v>
      </c>
    </row>
    <row r="446" customFormat="false" ht="27" hidden="false" customHeight="true" outlineLevel="0" collapsed="false">
      <c r="A446" s="65"/>
      <c r="B446" s="125"/>
      <c r="C446" s="113" t="s">
        <v>35</v>
      </c>
      <c r="D446" s="126" t="s">
        <v>28</v>
      </c>
      <c r="E446" s="104" t="e">
        <f aca="false">E447+E448+E449+E450</f>
        <v>#VALUE!</v>
      </c>
      <c r="F446" s="104" t="e">
        <f aca="false">F447+F448+F449+F450</f>
        <v>#VALUE!</v>
      </c>
      <c r="G446" s="104" t="e">
        <f aca="false">G447+G448+G449+G450</f>
        <v>#VALUE!</v>
      </c>
      <c r="H446" s="104" t="e">
        <f aca="false">H447+H448+H449+H450</f>
        <v>#VALUE!</v>
      </c>
      <c r="I446" s="104" t="e">
        <f aca="false">I447+I448+I449+I450</f>
        <v>#VALUE!</v>
      </c>
      <c r="J446" s="104" t="e">
        <f aca="false">J447+J448+J449+J450</f>
        <v>#VALUE!</v>
      </c>
      <c r="K446" s="81" t="e">
        <f aca="false">K447+K448+K449+K450</f>
        <v>#VALUE!</v>
      </c>
    </row>
    <row r="447" customFormat="false" ht="12.75" hidden="false" customHeight="true" outlineLevel="0" collapsed="false">
      <c r="A447" s="65"/>
      <c r="B447" s="125"/>
      <c r="C447" s="125"/>
      <c r="D447" s="67" t="s">
        <v>29</v>
      </c>
      <c r="E447" s="106" t="e">
        <f aca="false">E452+E457+E462+E467+E477+E472</f>
        <v>#VALUE!</v>
      </c>
      <c r="F447" s="106" t="e">
        <f aca="false">F452+F457+F462+F467+F477+F472</f>
        <v>#VALUE!</v>
      </c>
      <c r="G447" s="106" t="n">
        <f aca="false">G452+G457+G462+G467+G477+G472</f>
        <v>0</v>
      </c>
      <c r="H447" s="106" t="n">
        <f aca="false">H452+H457+H462+H467+H477+H472</f>
        <v>0</v>
      </c>
      <c r="I447" s="106" t="n">
        <f aca="false">I452+I457+I462+I467+I477+I472</f>
        <v>0</v>
      </c>
      <c r="J447" s="106" t="n">
        <f aca="false">J452+J457+J462+J467+J477+J472</f>
        <v>0</v>
      </c>
      <c r="K447" s="68" t="e">
        <f aca="false">E447+F447+G447+H447+I447+J447</f>
        <v>#VALUE!</v>
      </c>
    </row>
    <row r="448" customFormat="false" ht="12.75" hidden="false" customHeight="true" outlineLevel="0" collapsed="false">
      <c r="A448" s="65"/>
      <c r="B448" s="125"/>
      <c r="C448" s="125"/>
      <c r="D448" s="67" t="s">
        <v>30</v>
      </c>
      <c r="E448" s="106" t="e">
        <f aca="false">E453+E458+E463+E468+E478+E473</f>
        <v>#VALUE!</v>
      </c>
      <c r="F448" s="106" t="e">
        <f aca="false">F453+F458+F463+F468+F478+F473</f>
        <v>#VALUE!</v>
      </c>
      <c r="G448" s="106" t="n">
        <f aca="false">G453+G458+G463+G468+G478+G473</f>
        <v>0</v>
      </c>
      <c r="H448" s="106" t="n">
        <f aca="false">H453+H458+H463+H468+H478+H473</f>
        <v>0</v>
      </c>
      <c r="I448" s="106" t="n">
        <f aca="false">I453+I458+I463+I468+I478+I473</f>
        <v>0</v>
      </c>
      <c r="J448" s="106" t="n">
        <f aca="false">J453+J458+J463+J468+J478+J473</f>
        <v>0</v>
      </c>
      <c r="K448" s="68" t="e">
        <f aca="false">E448+F448+G448+H448+I448+J448</f>
        <v>#VALUE!</v>
      </c>
    </row>
    <row r="449" customFormat="false" ht="12.75" hidden="false" customHeight="true" outlineLevel="0" collapsed="false">
      <c r="A449" s="65"/>
      <c r="B449" s="125"/>
      <c r="C449" s="125"/>
      <c r="D449" s="67" t="s">
        <v>281</v>
      </c>
      <c r="E449" s="106" t="e">
        <f aca="false">E454+E459+E464+E469+E479+E474</f>
        <v>#VALUE!</v>
      </c>
      <c r="F449" s="106" t="e">
        <f aca="false">F454+F459+F464+F469+F479+F474</f>
        <v>#VALUE!</v>
      </c>
      <c r="G449" s="106" t="e">
        <f aca="false">G454+G459+G464+G469+G479+G474</f>
        <v>#VALUE!</v>
      </c>
      <c r="H449" s="106" t="e">
        <f aca="false">H454+H459+H464+H469+H479+H474</f>
        <v>#VALUE!</v>
      </c>
      <c r="I449" s="106" t="e">
        <f aca="false">I454+I459+I464+I469+I479+I474</f>
        <v>#VALUE!</v>
      </c>
      <c r="J449" s="106" t="e">
        <f aca="false">J454+J459+J464+J469+J479+J474</f>
        <v>#VALUE!</v>
      </c>
      <c r="K449" s="68" t="e">
        <f aca="false">E449+F449+G449+H449+I449+J449</f>
        <v>#VALUE!</v>
      </c>
    </row>
    <row r="450" customFormat="false" ht="12.75" hidden="false" customHeight="true" outlineLevel="0" collapsed="false">
      <c r="A450" s="65"/>
      <c r="B450" s="125"/>
      <c r="C450" s="125"/>
      <c r="D450" s="67" t="s">
        <v>32</v>
      </c>
      <c r="E450" s="106" t="e">
        <f aca="false">E455+E460+E465+E470+E480+E475</f>
        <v>#VALUE!</v>
      </c>
      <c r="F450" s="106" t="e">
        <f aca="false">F455+F460+F465+F470+F480+F475</f>
        <v>#VALUE!</v>
      </c>
      <c r="G450" s="106" t="n">
        <f aca="false">G455+G460+G465+G470+G480+G475</f>
        <v>0</v>
      </c>
      <c r="H450" s="106" t="n">
        <f aca="false">H455+H460+H465+H470+H480+H475</f>
        <v>0</v>
      </c>
      <c r="I450" s="106" t="n">
        <f aca="false">I455+I460+I465+I470+I480+I475</f>
        <v>0</v>
      </c>
      <c r="J450" s="106" t="n">
        <f aca="false">J455+J460+J465+J470+J480+J475</f>
        <v>0</v>
      </c>
      <c r="K450" s="68" t="e">
        <f aca="false">E450+F450+G450+H450+I450+J450</f>
        <v>#VALUE!</v>
      </c>
    </row>
    <row r="451" customFormat="false" ht="12" hidden="false" customHeight="true" outlineLevel="0" collapsed="false">
      <c r="A451" s="114" t="s">
        <v>336</v>
      </c>
      <c r="B451" s="19" t="s">
        <v>64</v>
      </c>
      <c r="C451" s="19" t="s">
        <v>35</v>
      </c>
      <c r="D451" s="67" t="s">
        <v>28</v>
      </c>
      <c r="E451" s="104" t="e">
        <f aca="false">E452+E453+E454+E455</f>
        <v>#VALUE!</v>
      </c>
      <c r="F451" s="104" t="e">
        <f aca="false">F452+F453+F454+F455</f>
        <v>#VALUE!</v>
      </c>
      <c r="G451" s="104" t="n">
        <f aca="false">G452+G453+G454+G455</f>
        <v>194.35</v>
      </c>
      <c r="H451" s="104" t="n">
        <f aca="false">H452+H453+H454+H455</f>
        <v>194.35</v>
      </c>
      <c r="I451" s="104" t="n">
        <f aca="false">I452+I453+I454+I455</f>
        <v>194.35</v>
      </c>
      <c r="J451" s="104" t="n">
        <f aca="false">J452+J453+J454+J455</f>
        <v>194.35</v>
      </c>
      <c r="K451" s="81" t="e">
        <f aca="false">K452+K453+K454+K455</f>
        <v>#VALUE!</v>
      </c>
    </row>
    <row r="452" customFormat="false" ht="12" hidden="false" customHeight="true" outlineLevel="0" collapsed="false">
      <c r="A452" s="112"/>
      <c r="B452" s="19"/>
      <c r="C452" s="19"/>
      <c r="D452" s="67" t="s">
        <v>29</v>
      </c>
      <c r="E452" s="21" t="s">
        <v>89</v>
      </c>
      <c r="F452" s="21" t="s">
        <v>89</v>
      </c>
      <c r="G452" s="31" t="n">
        <v>0</v>
      </c>
      <c r="H452" s="31" t="n">
        <v>0</v>
      </c>
      <c r="I452" s="31" t="n">
        <v>0</v>
      </c>
      <c r="J452" s="31" t="n">
        <v>0</v>
      </c>
      <c r="K452" s="68" t="e">
        <f aca="false">E452+F452+G452+H452+I452+J452</f>
        <v>#VALUE!</v>
      </c>
    </row>
    <row r="453" customFormat="false" ht="12" hidden="false" customHeight="true" outlineLevel="0" collapsed="false">
      <c r="A453" s="112"/>
      <c r="B453" s="19"/>
      <c r="C453" s="19"/>
      <c r="D453" s="67" t="s">
        <v>30</v>
      </c>
      <c r="E453" s="21" t="s">
        <v>89</v>
      </c>
      <c r="F453" s="21" t="s">
        <v>89</v>
      </c>
      <c r="G453" s="31" t="n">
        <v>0</v>
      </c>
      <c r="H453" s="31" t="n">
        <v>0</v>
      </c>
      <c r="I453" s="31" t="n">
        <v>0</v>
      </c>
      <c r="J453" s="31" t="n">
        <v>0</v>
      </c>
      <c r="K453" s="68" t="e">
        <f aca="false">E453+F453+G453+H453+I453+J453</f>
        <v>#VALUE!</v>
      </c>
    </row>
    <row r="454" customFormat="false" ht="12" hidden="false" customHeight="true" outlineLevel="0" collapsed="false">
      <c r="A454" s="112"/>
      <c r="B454" s="19"/>
      <c r="C454" s="19"/>
      <c r="D454" s="67" t="s">
        <v>281</v>
      </c>
      <c r="E454" s="21" t="n">
        <v>194.35</v>
      </c>
      <c r="F454" s="21" t="n">
        <v>194.35</v>
      </c>
      <c r="G454" s="21" t="n">
        <v>194.35</v>
      </c>
      <c r="H454" s="21" t="n">
        <v>194.35</v>
      </c>
      <c r="I454" s="21" t="n">
        <v>194.35</v>
      </c>
      <c r="J454" s="21" t="n">
        <v>194.35</v>
      </c>
      <c r="K454" s="68" t="n">
        <f aca="false">E454+F454+G454+H454+I454+J454</f>
        <v>1166.1</v>
      </c>
    </row>
    <row r="455" customFormat="false" ht="12" hidden="false" customHeight="true" outlineLevel="0" collapsed="false">
      <c r="A455" s="112"/>
      <c r="B455" s="19"/>
      <c r="C455" s="19"/>
      <c r="D455" s="67" t="s">
        <v>32</v>
      </c>
      <c r="E455" s="21" t="s">
        <v>89</v>
      </c>
      <c r="F455" s="21" t="s">
        <v>89</v>
      </c>
      <c r="G455" s="31" t="n">
        <v>0</v>
      </c>
      <c r="H455" s="31" t="n">
        <v>0</v>
      </c>
      <c r="I455" s="31" t="n">
        <v>0</v>
      </c>
      <c r="J455" s="31" t="n">
        <v>0</v>
      </c>
      <c r="K455" s="68" t="e">
        <f aca="false">E455+F455+G455+H455+I455+J455</f>
        <v>#VALUE!</v>
      </c>
    </row>
    <row r="456" customFormat="false" ht="12" hidden="false" customHeight="true" outlineLevel="0" collapsed="false">
      <c r="A456" s="114" t="s">
        <v>337</v>
      </c>
      <c r="B456" s="19" t="s">
        <v>173</v>
      </c>
      <c r="C456" s="19" t="s">
        <v>35</v>
      </c>
      <c r="D456" s="67" t="s">
        <v>28</v>
      </c>
      <c r="E456" s="104" t="e">
        <f aca="false">E457+E458+E459+E460</f>
        <v>#VALUE!</v>
      </c>
      <c r="F456" s="104" t="e">
        <f aca="false">F457+F458+F459+F460</f>
        <v>#VALUE!</v>
      </c>
      <c r="G456" s="104" t="n">
        <f aca="false">G457+G458+G459+G460</f>
        <v>89.51</v>
      </c>
      <c r="H456" s="104" t="n">
        <f aca="false">H457+H458+H459+H460</f>
        <v>89.51</v>
      </c>
      <c r="I456" s="104" t="n">
        <f aca="false">I457+I458+I459+I460</f>
        <v>89.51</v>
      </c>
      <c r="J456" s="104" t="n">
        <f aca="false">J457+J458+J459+J460</f>
        <v>89.51</v>
      </c>
      <c r="K456" s="81" t="e">
        <f aca="false">K457+K458+K459+K460</f>
        <v>#VALUE!</v>
      </c>
    </row>
    <row r="457" customFormat="false" ht="12" hidden="false" customHeight="true" outlineLevel="0" collapsed="false">
      <c r="A457" s="112"/>
      <c r="B457" s="19"/>
      <c r="C457" s="19"/>
      <c r="D457" s="67" t="s">
        <v>29</v>
      </c>
      <c r="E457" s="21" t="s">
        <v>89</v>
      </c>
      <c r="F457" s="21" t="s">
        <v>89</v>
      </c>
      <c r="G457" s="31" t="n">
        <v>0</v>
      </c>
      <c r="H457" s="31" t="n">
        <v>0</v>
      </c>
      <c r="I457" s="31" t="n">
        <v>0</v>
      </c>
      <c r="J457" s="31" t="n">
        <v>0</v>
      </c>
      <c r="K457" s="68" t="e">
        <f aca="false">E457+F457+G457+H457+I457+J457</f>
        <v>#VALUE!</v>
      </c>
    </row>
    <row r="458" customFormat="false" ht="12" hidden="false" customHeight="true" outlineLevel="0" collapsed="false">
      <c r="A458" s="112"/>
      <c r="B458" s="19"/>
      <c r="C458" s="19"/>
      <c r="D458" s="67" t="s">
        <v>30</v>
      </c>
      <c r="E458" s="21" t="s">
        <v>89</v>
      </c>
      <c r="F458" s="21" t="s">
        <v>89</v>
      </c>
      <c r="G458" s="31" t="n">
        <v>0</v>
      </c>
      <c r="H458" s="31" t="n">
        <v>0</v>
      </c>
      <c r="I458" s="31" t="n">
        <v>0</v>
      </c>
      <c r="J458" s="31" t="n">
        <v>0</v>
      </c>
      <c r="K458" s="68" t="e">
        <f aca="false">E458+F458+G458+H458+I458+J458</f>
        <v>#VALUE!</v>
      </c>
    </row>
    <row r="459" customFormat="false" ht="12" hidden="false" customHeight="true" outlineLevel="0" collapsed="false">
      <c r="A459" s="112"/>
      <c r="B459" s="19"/>
      <c r="C459" s="19"/>
      <c r="D459" s="67" t="s">
        <v>281</v>
      </c>
      <c r="E459" s="21" t="n">
        <v>89.51</v>
      </c>
      <c r="F459" s="21" t="n">
        <v>89.51</v>
      </c>
      <c r="G459" s="21" t="n">
        <v>89.51</v>
      </c>
      <c r="H459" s="21" t="n">
        <v>89.51</v>
      </c>
      <c r="I459" s="21" t="n">
        <v>89.51</v>
      </c>
      <c r="J459" s="21" t="n">
        <v>89.51</v>
      </c>
      <c r="K459" s="68" t="n">
        <f aca="false">E459+F459+G459+H459+I459+J459</f>
        <v>537.06</v>
      </c>
    </row>
    <row r="460" customFormat="false" ht="12" hidden="false" customHeight="true" outlineLevel="0" collapsed="false">
      <c r="A460" s="112"/>
      <c r="B460" s="19"/>
      <c r="C460" s="19"/>
      <c r="D460" s="67" t="s">
        <v>32</v>
      </c>
      <c r="E460" s="21" t="s">
        <v>89</v>
      </c>
      <c r="F460" s="21" t="s">
        <v>89</v>
      </c>
      <c r="G460" s="31" t="n">
        <v>0</v>
      </c>
      <c r="H460" s="31" t="n">
        <v>0</v>
      </c>
      <c r="I460" s="31" t="n">
        <v>0</v>
      </c>
      <c r="J460" s="31" t="n">
        <v>0</v>
      </c>
      <c r="K460" s="68" t="e">
        <f aca="false">E460+F460+G460+H460+I460+J460</f>
        <v>#VALUE!</v>
      </c>
    </row>
    <row r="461" customFormat="false" ht="12" hidden="false" customHeight="true" outlineLevel="0" collapsed="false">
      <c r="A461" s="114" t="s">
        <v>338</v>
      </c>
      <c r="B461" s="19" t="s">
        <v>175</v>
      </c>
      <c r="C461" s="19" t="s">
        <v>35</v>
      </c>
      <c r="D461" s="67" t="s">
        <v>28</v>
      </c>
      <c r="E461" s="104" t="e">
        <f aca="false">E462+E463+E464+E465</f>
        <v>#VALUE!</v>
      </c>
      <c r="F461" s="104" t="e">
        <f aca="false">F462+F463+F464+F465</f>
        <v>#VALUE!</v>
      </c>
      <c r="G461" s="104" t="e">
        <f aca="false">G462+G463+G464+G465</f>
        <v>#VALUE!</v>
      </c>
      <c r="H461" s="104" t="e">
        <f aca="false">H462+H463+H464+H465</f>
        <v>#VALUE!</v>
      </c>
      <c r="I461" s="104" t="e">
        <f aca="false">I462+I463+I464+I465</f>
        <v>#VALUE!</v>
      </c>
      <c r="J461" s="104" t="e">
        <f aca="false">J462+J463+J464+J465</f>
        <v>#VALUE!</v>
      </c>
      <c r="K461" s="81" t="e">
        <f aca="false">K462+K463+K464+K465</f>
        <v>#VALUE!</v>
      </c>
    </row>
    <row r="462" customFormat="false" ht="12" hidden="false" customHeight="true" outlineLevel="0" collapsed="false">
      <c r="A462" s="112"/>
      <c r="B462" s="19"/>
      <c r="C462" s="19"/>
      <c r="D462" s="67" t="s">
        <v>29</v>
      </c>
      <c r="E462" s="21" t="s">
        <v>89</v>
      </c>
      <c r="F462" s="21" t="s">
        <v>89</v>
      </c>
      <c r="G462" s="31" t="n">
        <v>0</v>
      </c>
      <c r="H462" s="31" t="n">
        <v>0</v>
      </c>
      <c r="I462" s="31" t="n">
        <v>0</v>
      </c>
      <c r="J462" s="106" t="n">
        <f aca="false">I462*$P$9</f>
        <v>0</v>
      </c>
      <c r="K462" s="68" t="e">
        <f aca="false">E462+F462+G462+H462+I462+J462</f>
        <v>#VALUE!</v>
      </c>
    </row>
    <row r="463" customFormat="false" ht="12" hidden="false" customHeight="true" outlineLevel="0" collapsed="false">
      <c r="A463" s="112"/>
      <c r="B463" s="19"/>
      <c r="C463" s="19"/>
      <c r="D463" s="67" t="s">
        <v>30</v>
      </c>
      <c r="E463" s="21" t="s">
        <v>89</v>
      </c>
      <c r="F463" s="21" t="s">
        <v>89</v>
      </c>
      <c r="G463" s="31" t="n">
        <v>0</v>
      </c>
      <c r="H463" s="31" t="n">
        <v>0</v>
      </c>
      <c r="I463" s="31" t="n">
        <v>0</v>
      </c>
      <c r="J463" s="31" t="n">
        <v>0</v>
      </c>
      <c r="K463" s="68" t="e">
        <f aca="false">E463+F463+G463+H463+I463+J463</f>
        <v>#VALUE!</v>
      </c>
    </row>
    <row r="464" customFormat="false" ht="12" hidden="false" customHeight="true" outlineLevel="0" collapsed="false">
      <c r="A464" s="112"/>
      <c r="B464" s="19"/>
      <c r="C464" s="19"/>
      <c r="D464" s="67" t="s">
        <v>281</v>
      </c>
      <c r="E464" s="21" t="s">
        <v>339</v>
      </c>
      <c r="F464" s="21" t="s">
        <v>339</v>
      </c>
      <c r="G464" s="21" t="s">
        <v>339</v>
      </c>
      <c r="H464" s="21" t="s">
        <v>339</v>
      </c>
      <c r="I464" s="21" t="s">
        <v>339</v>
      </c>
      <c r="J464" s="21" t="s">
        <v>339</v>
      </c>
      <c r="K464" s="68" t="e">
        <f aca="false">E464+F464+G464+H464+I464+J464</f>
        <v>#VALUE!</v>
      </c>
    </row>
    <row r="465" customFormat="false" ht="12" hidden="false" customHeight="true" outlineLevel="0" collapsed="false">
      <c r="A465" s="112"/>
      <c r="B465" s="19"/>
      <c r="C465" s="19"/>
      <c r="D465" s="67" t="s">
        <v>32</v>
      </c>
      <c r="E465" s="21" t="s">
        <v>89</v>
      </c>
      <c r="F465" s="21" t="s">
        <v>89</v>
      </c>
      <c r="G465" s="31" t="n">
        <v>0</v>
      </c>
      <c r="H465" s="31" t="n">
        <v>0</v>
      </c>
      <c r="I465" s="31" t="n">
        <v>0</v>
      </c>
      <c r="J465" s="31" t="n">
        <v>0</v>
      </c>
      <c r="K465" s="68" t="e">
        <f aca="false">E465+F465+G465+H465+I465+J465</f>
        <v>#VALUE!</v>
      </c>
    </row>
    <row r="466" customFormat="false" ht="12" hidden="false" customHeight="true" outlineLevel="0" collapsed="false">
      <c r="A466" s="114" t="s">
        <v>340</v>
      </c>
      <c r="B466" s="19" t="s">
        <v>341</v>
      </c>
      <c r="C466" s="19" t="s">
        <v>35</v>
      </c>
      <c r="D466" s="67" t="s">
        <v>28</v>
      </c>
      <c r="E466" s="104" t="e">
        <f aca="false">E467+E468+E469+E470</f>
        <v>#VALUE!</v>
      </c>
      <c r="F466" s="104" t="e">
        <f aca="false">F467+F468+F469+F470</f>
        <v>#VALUE!</v>
      </c>
      <c r="G466" s="104" t="n">
        <f aca="false">G467+G468+G469+G470</f>
        <v>2468.88</v>
      </c>
      <c r="H466" s="104" t="n">
        <f aca="false">H467+H468+H469+H470</f>
        <v>2468.88</v>
      </c>
      <c r="I466" s="104" t="n">
        <f aca="false">I467+I468+I469+I470</f>
        <v>2468.88</v>
      </c>
      <c r="J466" s="104" t="n">
        <f aca="false">J467+J468+J469+J470</f>
        <v>2468.88</v>
      </c>
      <c r="K466" s="81" t="e">
        <f aca="false">K467+K468+K469+K470</f>
        <v>#VALUE!</v>
      </c>
    </row>
    <row r="467" customFormat="false" ht="12" hidden="false" customHeight="true" outlineLevel="0" collapsed="false">
      <c r="A467" s="112"/>
      <c r="B467" s="19"/>
      <c r="C467" s="19"/>
      <c r="D467" s="67" t="s">
        <v>29</v>
      </c>
      <c r="E467" s="21" t="s">
        <v>89</v>
      </c>
      <c r="F467" s="21" t="s">
        <v>89</v>
      </c>
      <c r="G467" s="31" t="n">
        <v>0</v>
      </c>
      <c r="H467" s="31" t="n">
        <v>0</v>
      </c>
      <c r="I467" s="31" t="n">
        <v>0</v>
      </c>
      <c r="J467" s="31" t="n">
        <v>0</v>
      </c>
      <c r="K467" s="68" t="e">
        <f aca="false">E467+F467+G467+H467+I467+J467</f>
        <v>#VALUE!</v>
      </c>
    </row>
    <row r="468" customFormat="false" ht="12" hidden="false" customHeight="true" outlineLevel="0" collapsed="false">
      <c r="A468" s="112"/>
      <c r="B468" s="19"/>
      <c r="C468" s="19"/>
      <c r="D468" s="67" t="s">
        <v>30</v>
      </c>
      <c r="E468" s="21" t="s">
        <v>89</v>
      </c>
      <c r="F468" s="21" t="s">
        <v>89</v>
      </c>
      <c r="G468" s="31" t="n">
        <v>0</v>
      </c>
      <c r="H468" s="31" t="n">
        <v>0</v>
      </c>
      <c r="I468" s="31" t="n">
        <v>0</v>
      </c>
      <c r="J468" s="31" t="n">
        <v>0</v>
      </c>
      <c r="K468" s="68" t="e">
        <f aca="false">E468+F468+G468+H468+I468+J468</f>
        <v>#VALUE!</v>
      </c>
    </row>
    <row r="469" customFormat="false" ht="12" hidden="false" customHeight="true" outlineLevel="0" collapsed="false">
      <c r="A469" s="112"/>
      <c r="B469" s="19"/>
      <c r="C469" s="19"/>
      <c r="D469" s="67" t="s">
        <v>281</v>
      </c>
      <c r="E469" s="31" t="n">
        <f aca="false">635.12+1833.76</f>
        <v>2468.88</v>
      </c>
      <c r="F469" s="31" t="n">
        <f aca="false">635.12+1833.76</f>
        <v>2468.88</v>
      </c>
      <c r="G469" s="31" t="n">
        <f aca="false">635.12+1833.76</f>
        <v>2468.88</v>
      </c>
      <c r="H469" s="31" t="n">
        <f aca="false">635.12+1833.76</f>
        <v>2468.88</v>
      </c>
      <c r="I469" s="31" t="n">
        <f aca="false">635.12+1833.76</f>
        <v>2468.88</v>
      </c>
      <c r="J469" s="31" t="n">
        <f aca="false">635.12+1833.76</f>
        <v>2468.88</v>
      </c>
      <c r="K469" s="68" t="n">
        <f aca="false">E469+F469+G469+H469+I469+J469</f>
        <v>14813.28</v>
      </c>
    </row>
    <row r="470" customFormat="false" ht="12" hidden="false" customHeight="true" outlineLevel="0" collapsed="false">
      <c r="A470" s="112"/>
      <c r="B470" s="19"/>
      <c r="C470" s="19"/>
      <c r="D470" s="67" t="s">
        <v>32</v>
      </c>
      <c r="E470" s="21" t="s">
        <v>89</v>
      </c>
      <c r="F470" s="21" t="s">
        <v>89</v>
      </c>
      <c r="G470" s="31" t="n">
        <v>0</v>
      </c>
      <c r="H470" s="31" t="n">
        <v>0</v>
      </c>
      <c r="I470" s="31" t="n">
        <v>0</v>
      </c>
      <c r="J470" s="31" t="n">
        <v>0</v>
      </c>
      <c r="K470" s="68" t="e">
        <f aca="false">E470+F470+G470+H470+I470+J470</f>
        <v>#VALUE!</v>
      </c>
    </row>
    <row r="471" customFormat="false" ht="12" hidden="false" customHeight="true" outlineLevel="0" collapsed="false">
      <c r="A471" s="114" t="s">
        <v>342</v>
      </c>
      <c r="B471" s="19" t="s">
        <v>179</v>
      </c>
      <c r="C471" s="19" t="s">
        <v>35</v>
      </c>
      <c r="D471" s="67" t="s">
        <v>28</v>
      </c>
      <c r="E471" s="104" t="e">
        <f aca="false">E472+E473+E474+E475</f>
        <v>#VALUE!</v>
      </c>
      <c r="F471" s="104" t="e">
        <f aca="false">F472+F473+F474+F475</f>
        <v>#VALUE!</v>
      </c>
      <c r="G471" s="104" t="n">
        <f aca="false">G472+G473+G474+G475</f>
        <v>2210.19</v>
      </c>
      <c r="H471" s="104" t="n">
        <f aca="false">H472+H473+H474+H475</f>
        <v>2210.19</v>
      </c>
      <c r="I471" s="104" t="n">
        <f aca="false">I472+I473+I474+I475</f>
        <v>2210.19</v>
      </c>
      <c r="J471" s="104" t="n">
        <f aca="false">J472+J473+J474+J475</f>
        <v>2210.19</v>
      </c>
      <c r="K471" s="81" t="e">
        <f aca="false">K472+K473+K474+K475</f>
        <v>#VALUE!</v>
      </c>
    </row>
    <row r="472" customFormat="false" ht="12" hidden="false" customHeight="true" outlineLevel="0" collapsed="false">
      <c r="A472" s="112"/>
      <c r="B472" s="19"/>
      <c r="C472" s="19"/>
      <c r="D472" s="67" t="s">
        <v>29</v>
      </c>
      <c r="E472" s="21" t="s">
        <v>89</v>
      </c>
      <c r="F472" s="21" t="s">
        <v>89</v>
      </c>
      <c r="G472" s="31" t="n">
        <v>0</v>
      </c>
      <c r="H472" s="31" t="n">
        <v>0</v>
      </c>
      <c r="I472" s="31" t="n">
        <v>0</v>
      </c>
      <c r="J472" s="106" t="n">
        <f aca="false">I472*$P$9</f>
        <v>0</v>
      </c>
      <c r="K472" s="68" t="e">
        <f aca="false">E472+F472+G472+H472+I472+J472</f>
        <v>#VALUE!</v>
      </c>
    </row>
    <row r="473" customFormat="false" ht="12" hidden="false" customHeight="true" outlineLevel="0" collapsed="false">
      <c r="A473" s="112"/>
      <c r="B473" s="19"/>
      <c r="C473" s="19"/>
      <c r="D473" s="67" t="s">
        <v>30</v>
      </c>
      <c r="E473" s="21" t="s">
        <v>89</v>
      </c>
      <c r="F473" s="21" t="s">
        <v>89</v>
      </c>
      <c r="G473" s="31" t="n">
        <v>0</v>
      </c>
      <c r="H473" s="31" t="n">
        <v>0</v>
      </c>
      <c r="I473" s="31" t="n">
        <v>0</v>
      </c>
      <c r="J473" s="106" t="n">
        <f aca="false">I473*$P$9</f>
        <v>0</v>
      </c>
      <c r="K473" s="68" t="e">
        <f aca="false">E473+F473+G473+H473+I473+J473</f>
        <v>#VALUE!</v>
      </c>
    </row>
    <row r="474" customFormat="false" ht="12" hidden="false" customHeight="true" outlineLevel="0" collapsed="false">
      <c r="A474" s="112"/>
      <c r="B474" s="19"/>
      <c r="C474" s="19"/>
      <c r="D474" s="67" t="s">
        <v>281</v>
      </c>
      <c r="E474" s="31" t="n">
        <v>2210.19</v>
      </c>
      <c r="F474" s="31" t="n">
        <v>2210.19</v>
      </c>
      <c r="G474" s="31" t="n">
        <v>2210.19</v>
      </c>
      <c r="H474" s="31" t="n">
        <v>2210.19</v>
      </c>
      <c r="I474" s="31" t="n">
        <v>2210.19</v>
      </c>
      <c r="J474" s="31" t="n">
        <v>2210.19</v>
      </c>
      <c r="K474" s="68" t="n">
        <f aca="false">E474+F474+G474+H474+I474+J474</f>
        <v>13261.14</v>
      </c>
    </row>
    <row r="475" customFormat="false" ht="12" hidden="false" customHeight="true" outlineLevel="0" collapsed="false">
      <c r="A475" s="112"/>
      <c r="B475" s="19"/>
      <c r="C475" s="19"/>
      <c r="D475" s="67" t="s">
        <v>32</v>
      </c>
      <c r="E475" s="21" t="s">
        <v>89</v>
      </c>
      <c r="F475" s="21" t="s">
        <v>89</v>
      </c>
      <c r="G475" s="31" t="n">
        <v>0</v>
      </c>
      <c r="H475" s="31" t="n">
        <v>0</v>
      </c>
      <c r="I475" s="31" t="n">
        <v>0</v>
      </c>
      <c r="J475" s="106" t="n">
        <f aca="false">I475*$P$9</f>
        <v>0</v>
      </c>
      <c r="K475" s="68" t="e">
        <f aca="false">E475+F475+G475+H475+I475+J475</f>
        <v>#VALUE!</v>
      </c>
    </row>
    <row r="476" customFormat="false" ht="12" hidden="false" customHeight="true" outlineLevel="0" collapsed="false">
      <c r="A476" s="114" t="s">
        <v>343</v>
      </c>
      <c r="B476" s="115" t="s">
        <v>147</v>
      </c>
      <c r="C476" s="19" t="s">
        <v>35</v>
      </c>
      <c r="D476" s="67" t="s">
        <v>28</v>
      </c>
      <c r="E476" s="104" t="e">
        <f aca="false">E477+E478+E479+E480</f>
        <v>#VALUE!</v>
      </c>
      <c r="F476" s="104" t="e">
        <f aca="false">F477+F478+F479+F480</f>
        <v>#VALUE!</v>
      </c>
      <c r="G476" s="104" t="n">
        <f aca="false">G477+G478+G479+G480</f>
        <v>147.95</v>
      </c>
      <c r="H476" s="104" t="n">
        <f aca="false">H477+H478+H479+H480</f>
        <v>0</v>
      </c>
      <c r="I476" s="104" t="n">
        <f aca="false">I477+I478+I479+I480</f>
        <v>0</v>
      </c>
      <c r="J476" s="104" t="n">
        <f aca="false">J477+J478+J479+J480</f>
        <v>0</v>
      </c>
      <c r="K476" s="81" t="e">
        <f aca="false">K477+K478+K479+K480</f>
        <v>#VALUE!</v>
      </c>
    </row>
    <row r="477" customFormat="false" ht="12" hidden="false" customHeight="true" outlineLevel="0" collapsed="false">
      <c r="A477" s="112"/>
      <c r="B477" s="115"/>
      <c r="C477" s="19"/>
      <c r="D477" s="67" t="s">
        <v>29</v>
      </c>
      <c r="E477" s="21" t="s">
        <v>89</v>
      </c>
      <c r="F477" s="21" t="s">
        <v>89</v>
      </c>
      <c r="G477" s="31" t="n">
        <v>0</v>
      </c>
      <c r="H477" s="31" t="n">
        <v>0</v>
      </c>
      <c r="I477" s="31" t="n">
        <v>0</v>
      </c>
      <c r="J477" s="106" t="n">
        <f aca="false">I477*$P$9</f>
        <v>0</v>
      </c>
      <c r="K477" s="68" t="e">
        <f aca="false">E477+F477+G477+H477+I477+J477</f>
        <v>#VALUE!</v>
      </c>
    </row>
    <row r="478" customFormat="false" ht="12" hidden="false" customHeight="true" outlineLevel="0" collapsed="false">
      <c r="A478" s="112"/>
      <c r="B478" s="115"/>
      <c r="C478" s="19"/>
      <c r="D478" s="67" t="s">
        <v>30</v>
      </c>
      <c r="E478" s="21" t="s">
        <v>89</v>
      </c>
      <c r="F478" s="21" t="s">
        <v>89</v>
      </c>
      <c r="G478" s="31" t="n">
        <v>0</v>
      </c>
      <c r="H478" s="31" t="n">
        <v>0</v>
      </c>
      <c r="I478" s="31" t="n">
        <v>0</v>
      </c>
      <c r="J478" s="106" t="n">
        <f aca="false">I478*$P$9</f>
        <v>0</v>
      </c>
      <c r="K478" s="68" t="e">
        <f aca="false">E478+F478+G478+H478+I478+J478</f>
        <v>#VALUE!</v>
      </c>
    </row>
    <row r="479" customFormat="false" ht="12" hidden="false" customHeight="true" outlineLevel="0" collapsed="false">
      <c r="A479" s="112"/>
      <c r="B479" s="115"/>
      <c r="C479" s="19"/>
      <c r="D479" s="67" t="s">
        <v>281</v>
      </c>
      <c r="E479" s="31" t="n">
        <v>147.95</v>
      </c>
      <c r="F479" s="31" t="n">
        <v>147.95</v>
      </c>
      <c r="G479" s="31" t="n">
        <v>147.95</v>
      </c>
      <c r="H479" s="31" t="n">
        <v>0</v>
      </c>
      <c r="I479" s="31" t="n">
        <v>0</v>
      </c>
      <c r="J479" s="31" t="n">
        <v>0</v>
      </c>
      <c r="K479" s="68" t="n">
        <f aca="false">E479+F479+G479+H479+I479+J479</f>
        <v>443.85</v>
      </c>
    </row>
    <row r="480" customFormat="false" ht="12" hidden="false" customHeight="true" outlineLevel="0" collapsed="false">
      <c r="A480" s="112"/>
      <c r="B480" s="115"/>
      <c r="C480" s="19"/>
      <c r="D480" s="67" t="s">
        <v>32</v>
      </c>
      <c r="E480" s="21" t="s">
        <v>89</v>
      </c>
      <c r="F480" s="21" t="s">
        <v>89</v>
      </c>
      <c r="G480" s="31" t="n">
        <v>0</v>
      </c>
      <c r="H480" s="31" t="n">
        <v>0</v>
      </c>
      <c r="I480" s="31" t="n">
        <v>0</v>
      </c>
      <c r="J480" s="106" t="n">
        <f aca="false">I480*$P$9</f>
        <v>0</v>
      </c>
      <c r="K480" s="68" t="e">
        <f aca="false">E480+F480+G480+H480+I480+J480</f>
        <v>#VALUE!</v>
      </c>
    </row>
    <row r="481" s="122" customFormat="true" ht="18.75" hidden="false" customHeight="true" outlineLevel="0" collapsed="false">
      <c r="A481" s="127" t="s">
        <v>344</v>
      </c>
      <c r="B481" s="128" t="s">
        <v>345</v>
      </c>
      <c r="C481" s="119" t="s">
        <v>27</v>
      </c>
      <c r="D481" s="119" t="s">
        <v>28</v>
      </c>
      <c r="E481" s="90" t="e">
        <f aca="false">E482+E483+E484+E485</f>
        <v>#VALUE!</v>
      </c>
      <c r="F481" s="90" t="e">
        <f aca="false">F482+F483+F484+F485</f>
        <v>#VALUE!</v>
      </c>
      <c r="G481" s="90" t="n">
        <f aca="false">G482+G483+G484+G485</f>
        <v>434.5</v>
      </c>
      <c r="H481" s="90" t="n">
        <f aca="false">H482+H483+H484+H485</f>
        <v>434.5</v>
      </c>
      <c r="I481" s="90" t="n">
        <f aca="false">I482+I483+I484+I485</f>
        <v>434.5</v>
      </c>
      <c r="J481" s="90" t="n">
        <f aca="false">J482+J483+J484+J485</f>
        <v>434.5</v>
      </c>
      <c r="K481" s="80" t="e">
        <f aca="false">K482+K483+K484+K485</f>
        <v>#VALUE!</v>
      </c>
    </row>
    <row r="482" customFormat="false" ht="12.75" hidden="false" customHeight="true" outlineLevel="0" collapsed="false">
      <c r="A482" s="112"/>
      <c r="B482" s="128"/>
      <c r="C482" s="123"/>
      <c r="D482" s="77" t="s">
        <v>29</v>
      </c>
      <c r="E482" s="68" t="e">
        <f aca="false">E487</f>
        <v>#VALUE!</v>
      </c>
      <c r="F482" s="68" t="e">
        <f aca="false">F487</f>
        <v>#VALUE!</v>
      </c>
      <c r="G482" s="68" t="n">
        <f aca="false">G487</f>
        <v>0</v>
      </c>
      <c r="H482" s="68" t="n">
        <f aca="false">H487</f>
        <v>0</v>
      </c>
      <c r="I482" s="68" t="n">
        <f aca="false">I487</f>
        <v>0</v>
      </c>
      <c r="J482" s="68" t="n">
        <f aca="false">J487</f>
        <v>0</v>
      </c>
      <c r="K482" s="68" t="e">
        <f aca="false">E482+F482+G482+H482+I482+J482</f>
        <v>#VALUE!</v>
      </c>
    </row>
    <row r="483" customFormat="false" ht="12.75" hidden="false" customHeight="true" outlineLevel="0" collapsed="false">
      <c r="A483" s="112"/>
      <c r="B483" s="128"/>
      <c r="C483" s="123"/>
      <c r="D483" s="77" t="s">
        <v>30</v>
      </c>
      <c r="E483" s="68" t="e">
        <f aca="false">E488</f>
        <v>#VALUE!</v>
      </c>
      <c r="F483" s="68" t="e">
        <f aca="false">F488</f>
        <v>#VALUE!</v>
      </c>
      <c r="G483" s="68" t="n">
        <f aca="false">G488</f>
        <v>0</v>
      </c>
      <c r="H483" s="68" t="n">
        <f aca="false">H488</f>
        <v>0</v>
      </c>
      <c r="I483" s="68" t="n">
        <f aca="false">I488</f>
        <v>0</v>
      </c>
      <c r="J483" s="68" t="n">
        <f aca="false">J488</f>
        <v>0</v>
      </c>
      <c r="K483" s="68" t="e">
        <f aca="false">E483+F483+G483+H483+I483+J483</f>
        <v>#VALUE!</v>
      </c>
    </row>
    <row r="484" customFormat="false" ht="12.75" hidden="false" customHeight="true" outlineLevel="0" collapsed="false">
      <c r="A484" s="112"/>
      <c r="B484" s="128"/>
      <c r="C484" s="123"/>
      <c r="D484" s="77" t="s">
        <v>281</v>
      </c>
      <c r="E484" s="68" t="n">
        <f aca="false">E489</f>
        <v>434.5</v>
      </c>
      <c r="F484" s="68" t="n">
        <f aca="false">F489</f>
        <v>434.5</v>
      </c>
      <c r="G484" s="68" t="n">
        <f aca="false">G489</f>
        <v>434.5</v>
      </c>
      <c r="H484" s="68" t="n">
        <f aca="false">H489</f>
        <v>434.5</v>
      </c>
      <c r="I484" s="68" t="n">
        <f aca="false">I489</f>
        <v>434.5</v>
      </c>
      <c r="J484" s="68" t="n">
        <f aca="false">J489</f>
        <v>434.5</v>
      </c>
      <c r="K484" s="68" t="n">
        <f aca="false">E484+F484+G484+H484+I484+J484</f>
        <v>2607</v>
      </c>
    </row>
    <row r="485" customFormat="false" ht="12.75" hidden="false" customHeight="true" outlineLevel="0" collapsed="false">
      <c r="A485" s="112"/>
      <c r="B485" s="128"/>
      <c r="C485" s="123"/>
      <c r="D485" s="77" t="s">
        <v>32</v>
      </c>
      <c r="E485" s="68" t="e">
        <f aca="false">E490</f>
        <v>#VALUE!</v>
      </c>
      <c r="F485" s="68" t="e">
        <f aca="false">F490</f>
        <v>#VALUE!</v>
      </c>
      <c r="G485" s="68" t="n">
        <f aca="false">G490</f>
        <v>0</v>
      </c>
      <c r="H485" s="68" t="n">
        <f aca="false">H490</f>
        <v>0</v>
      </c>
      <c r="I485" s="68" t="n">
        <f aca="false">I490</f>
        <v>0</v>
      </c>
      <c r="J485" s="68" t="n">
        <f aca="false">J490</f>
        <v>0</v>
      </c>
      <c r="K485" s="68" t="e">
        <f aca="false">E485+F485+G485+H485+I485+J485</f>
        <v>#VALUE!</v>
      </c>
    </row>
    <row r="486" customFormat="false" ht="27" hidden="false" customHeight="true" outlineLevel="0" collapsed="false">
      <c r="A486" s="112"/>
      <c r="B486" s="128"/>
      <c r="C486" s="119" t="s">
        <v>34</v>
      </c>
      <c r="D486" s="77" t="s">
        <v>28</v>
      </c>
      <c r="E486" s="80" t="e">
        <f aca="false">E487+E488+E489+E490</f>
        <v>#VALUE!</v>
      </c>
      <c r="F486" s="80" t="e">
        <f aca="false">F487+F488+F489+F490</f>
        <v>#VALUE!</v>
      </c>
      <c r="G486" s="80" t="n">
        <f aca="false">G487+G488+G489+G490</f>
        <v>434.5</v>
      </c>
      <c r="H486" s="80" t="n">
        <f aca="false">H487+H488+H489+H490</f>
        <v>434.5</v>
      </c>
      <c r="I486" s="80" t="n">
        <f aca="false">I487+I488+I489+I490</f>
        <v>434.5</v>
      </c>
      <c r="J486" s="80" t="n">
        <f aca="false">J487+J488+J489+J490</f>
        <v>434.5</v>
      </c>
      <c r="K486" s="80" t="e">
        <f aca="false">K487+K488+K489+K490</f>
        <v>#VALUE!</v>
      </c>
    </row>
    <row r="487" customFormat="false" ht="12.75" hidden="false" customHeight="true" outlineLevel="0" collapsed="false">
      <c r="A487" s="112"/>
      <c r="B487" s="128"/>
      <c r="C487" s="123"/>
      <c r="D487" s="77" t="s">
        <v>29</v>
      </c>
      <c r="E487" s="68" t="e">
        <f aca="false">E492+E502+E497</f>
        <v>#VALUE!</v>
      </c>
      <c r="F487" s="68" t="e">
        <f aca="false">F492+F502+F497</f>
        <v>#VALUE!</v>
      </c>
      <c r="G487" s="68" t="n">
        <f aca="false">G492+G502+G497</f>
        <v>0</v>
      </c>
      <c r="H487" s="68" t="n">
        <f aca="false">H492+H502+H497</f>
        <v>0</v>
      </c>
      <c r="I487" s="68" t="n">
        <f aca="false">I492+I502+I497</f>
        <v>0</v>
      </c>
      <c r="J487" s="68" t="n">
        <f aca="false">J492+J502+J497</f>
        <v>0</v>
      </c>
      <c r="K487" s="68" t="e">
        <f aca="false">E487+F487+G487+H487+I487+J487</f>
        <v>#VALUE!</v>
      </c>
    </row>
    <row r="488" customFormat="false" ht="12.75" hidden="false" customHeight="true" outlineLevel="0" collapsed="false">
      <c r="A488" s="112"/>
      <c r="B488" s="128"/>
      <c r="C488" s="123"/>
      <c r="D488" s="77" t="s">
        <v>30</v>
      </c>
      <c r="E488" s="68" t="e">
        <f aca="false">E493+E503+E498</f>
        <v>#VALUE!</v>
      </c>
      <c r="F488" s="68" t="e">
        <f aca="false">F493+F503+F498</f>
        <v>#VALUE!</v>
      </c>
      <c r="G488" s="68" t="n">
        <f aca="false">G493+G503+G498</f>
        <v>0</v>
      </c>
      <c r="H488" s="68" t="n">
        <f aca="false">H493+H503+H498</f>
        <v>0</v>
      </c>
      <c r="I488" s="68" t="n">
        <f aca="false">I493+I503+I498</f>
        <v>0</v>
      </c>
      <c r="J488" s="68" t="n">
        <f aca="false">J493+J503+J498</f>
        <v>0</v>
      </c>
      <c r="K488" s="68" t="e">
        <f aca="false">E488+F488+G488+H488+I488+J488</f>
        <v>#VALUE!</v>
      </c>
    </row>
    <row r="489" customFormat="false" ht="12.75" hidden="false" customHeight="true" outlineLevel="0" collapsed="false">
      <c r="A489" s="112"/>
      <c r="B489" s="128"/>
      <c r="C489" s="123"/>
      <c r="D489" s="77" t="s">
        <v>281</v>
      </c>
      <c r="E489" s="68" t="n">
        <f aca="false">E494+E504+E499</f>
        <v>434.5</v>
      </c>
      <c r="F489" s="68" t="n">
        <f aca="false">F494+F504+F499</f>
        <v>434.5</v>
      </c>
      <c r="G489" s="68" t="n">
        <f aca="false">G494+G504+G499</f>
        <v>434.5</v>
      </c>
      <c r="H489" s="68" t="n">
        <f aca="false">H494+H504+H499</f>
        <v>434.5</v>
      </c>
      <c r="I489" s="68" t="n">
        <f aca="false">I494+I504+I499</f>
        <v>434.5</v>
      </c>
      <c r="J489" s="68" t="n">
        <f aca="false">J494+J504+J499</f>
        <v>434.5</v>
      </c>
      <c r="K489" s="68" t="n">
        <f aca="false">E489+F489+G489+H489+I489+J489</f>
        <v>2607</v>
      </c>
    </row>
    <row r="490" customFormat="false" ht="12.75" hidden="false" customHeight="true" outlineLevel="0" collapsed="false">
      <c r="A490" s="112"/>
      <c r="B490" s="128"/>
      <c r="C490" s="123"/>
      <c r="D490" s="77" t="s">
        <v>32</v>
      </c>
      <c r="E490" s="68" t="e">
        <f aca="false">E495+E505+E500</f>
        <v>#VALUE!</v>
      </c>
      <c r="F490" s="68" t="e">
        <f aca="false">F495+F505+F500</f>
        <v>#VALUE!</v>
      </c>
      <c r="G490" s="68" t="n">
        <f aca="false">G495+G505+G500</f>
        <v>0</v>
      </c>
      <c r="H490" s="68" t="n">
        <f aca="false">H495+H505+H500</f>
        <v>0</v>
      </c>
      <c r="I490" s="68" t="n">
        <f aca="false">I495+I505+I500</f>
        <v>0</v>
      </c>
      <c r="J490" s="68" t="n">
        <f aca="false">J495+J505+J500</f>
        <v>0</v>
      </c>
      <c r="K490" s="68" t="e">
        <f aca="false">E490+F490+G490+H490+I490+J490</f>
        <v>#VALUE!</v>
      </c>
    </row>
    <row r="491" customFormat="false" ht="12.75" hidden="false" customHeight="true" outlineLevel="0" collapsed="false">
      <c r="A491" s="114" t="s">
        <v>183</v>
      </c>
      <c r="B491" s="19" t="s">
        <v>184</v>
      </c>
      <c r="C491" s="77" t="s">
        <v>34</v>
      </c>
      <c r="D491" s="77" t="s">
        <v>28</v>
      </c>
      <c r="E491" s="80" t="e">
        <f aca="false">E492+E493+E494+E495</f>
        <v>#VALUE!</v>
      </c>
      <c r="F491" s="80" t="e">
        <f aca="false">F492+F493+F494+F495</f>
        <v>#VALUE!</v>
      </c>
      <c r="G491" s="80" t="n">
        <f aca="false">G492+G493+G494+G495</f>
        <v>74.75</v>
      </c>
      <c r="H491" s="80" t="n">
        <f aca="false">H492+H493+H494+H495</f>
        <v>74.75</v>
      </c>
      <c r="I491" s="80" t="n">
        <f aca="false">I492+I493+I494+I495</f>
        <v>74.75</v>
      </c>
      <c r="J491" s="80" t="n">
        <f aca="false">J492+J493+J494+J495</f>
        <v>74.75</v>
      </c>
      <c r="K491" s="80" t="e">
        <f aca="false">K492+K493+K494+K495</f>
        <v>#VALUE!</v>
      </c>
    </row>
    <row r="492" customFormat="false" ht="12.75" hidden="false" customHeight="true" outlineLevel="0" collapsed="false">
      <c r="A492" s="112"/>
      <c r="B492" s="19"/>
      <c r="C492" s="66"/>
      <c r="D492" s="77" t="s">
        <v>29</v>
      </c>
      <c r="E492" s="93" t="s">
        <v>89</v>
      </c>
      <c r="F492" s="93" t="s">
        <v>89</v>
      </c>
      <c r="G492" s="93" t="n">
        <v>0</v>
      </c>
      <c r="H492" s="93" t="n">
        <v>0</v>
      </c>
      <c r="I492" s="93" t="n">
        <v>0</v>
      </c>
      <c r="J492" s="68" t="n">
        <f aca="false">I492*$P$9</f>
        <v>0</v>
      </c>
      <c r="K492" s="68" t="e">
        <f aca="false">E492+F492+G492+H492+I492+J492</f>
        <v>#VALUE!</v>
      </c>
    </row>
    <row r="493" customFormat="false" ht="12.75" hidden="false" customHeight="true" outlineLevel="0" collapsed="false">
      <c r="A493" s="112"/>
      <c r="B493" s="19"/>
      <c r="C493" s="66"/>
      <c r="D493" s="77" t="s">
        <v>30</v>
      </c>
      <c r="E493" s="93" t="s">
        <v>89</v>
      </c>
      <c r="F493" s="93" t="s">
        <v>89</v>
      </c>
      <c r="G493" s="93" t="n">
        <v>0</v>
      </c>
      <c r="H493" s="93" t="n">
        <v>0</v>
      </c>
      <c r="I493" s="93" t="n">
        <v>0</v>
      </c>
      <c r="J493" s="68" t="n">
        <f aca="false">I493*$P$9</f>
        <v>0</v>
      </c>
      <c r="K493" s="68" t="e">
        <f aca="false">E493+F493+G493+H493+I493+J493</f>
        <v>#VALUE!</v>
      </c>
    </row>
    <row r="494" customFormat="false" ht="12.75" hidden="false" customHeight="true" outlineLevel="0" collapsed="false">
      <c r="A494" s="112"/>
      <c r="B494" s="19"/>
      <c r="C494" s="66"/>
      <c r="D494" s="77" t="s">
        <v>281</v>
      </c>
      <c r="E494" s="93" t="n">
        <v>74.75</v>
      </c>
      <c r="F494" s="93" t="n">
        <v>74.75</v>
      </c>
      <c r="G494" s="93" t="n">
        <v>74.75</v>
      </c>
      <c r="H494" s="93" t="n">
        <v>74.75</v>
      </c>
      <c r="I494" s="93" t="n">
        <v>74.75</v>
      </c>
      <c r="J494" s="93" t="n">
        <v>74.75</v>
      </c>
      <c r="K494" s="68" t="n">
        <f aca="false">E494+F494+G494+H494+I494+J494</f>
        <v>448.5</v>
      </c>
    </row>
    <row r="495" customFormat="false" ht="12.75" hidden="false" customHeight="true" outlineLevel="0" collapsed="false">
      <c r="A495" s="112"/>
      <c r="B495" s="19"/>
      <c r="C495" s="66"/>
      <c r="D495" s="77" t="s">
        <v>32</v>
      </c>
      <c r="E495" s="93" t="s">
        <v>89</v>
      </c>
      <c r="F495" s="93" t="s">
        <v>89</v>
      </c>
      <c r="G495" s="93" t="n">
        <v>0</v>
      </c>
      <c r="H495" s="93" t="n">
        <v>0</v>
      </c>
      <c r="I495" s="93" t="n">
        <v>0</v>
      </c>
      <c r="J495" s="68" t="n">
        <f aca="false">I495*$P$9</f>
        <v>0</v>
      </c>
      <c r="K495" s="68" t="e">
        <f aca="false">E495+F495+G495+H495+I495+J495</f>
        <v>#VALUE!</v>
      </c>
    </row>
    <row r="496" customFormat="false" ht="12.75" hidden="false" customHeight="true" outlineLevel="0" collapsed="false">
      <c r="A496" s="114" t="s">
        <v>185</v>
      </c>
      <c r="B496" s="19" t="s">
        <v>186</v>
      </c>
      <c r="C496" s="77" t="s">
        <v>34</v>
      </c>
      <c r="D496" s="77" t="s">
        <v>28</v>
      </c>
      <c r="E496" s="80" t="e">
        <f aca="false">E497+E498+E499+E500</f>
        <v>#VALUE!</v>
      </c>
      <c r="F496" s="80" t="e">
        <f aca="false">F497+F498+F499+F500</f>
        <v>#VALUE!</v>
      </c>
      <c r="G496" s="80" t="n">
        <f aca="false">G497+G498+G499+G500</f>
        <v>74.75</v>
      </c>
      <c r="H496" s="80" t="n">
        <f aca="false">H497+H498+H499+H500</f>
        <v>74.75</v>
      </c>
      <c r="I496" s="80" t="n">
        <f aca="false">I497+I498+I499+I500</f>
        <v>74.75</v>
      </c>
      <c r="J496" s="80" t="n">
        <f aca="false">J497+J498+J499+J500</f>
        <v>74.75</v>
      </c>
      <c r="K496" s="80" t="e">
        <f aca="false">K497+K498+K499+K500</f>
        <v>#VALUE!</v>
      </c>
    </row>
    <row r="497" customFormat="false" ht="12.75" hidden="false" customHeight="true" outlineLevel="0" collapsed="false">
      <c r="A497" s="112"/>
      <c r="B497" s="19"/>
      <c r="C497" s="66"/>
      <c r="D497" s="77" t="s">
        <v>29</v>
      </c>
      <c r="E497" s="93" t="s">
        <v>89</v>
      </c>
      <c r="F497" s="93" t="s">
        <v>89</v>
      </c>
      <c r="G497" s="93" t="n">
        <v>0</v>
      </c>
      <c r="H497" s="93" t="n">
        <v>0</v>
      </c>
      <c r="I497" s="93" t="n">
        <v>0</v>
      </c>
      <c r="J497" s="68" t="n">
        <f aca="false">I497*$P$9</f>
        <v>0</v>
      </c>
      <c r="K497" s="68" t="e">
        <f aca="false">E497+F497+G497+H497+I497+J497</f>
        <v>#VALUE!</v>
      </c>
    </row>
    <row r="498" customFormat="false" ht="12.75" hidden="false" customHeight="true" outlineLevel="0" collapsed="false">
      <c r="A498" s="112"/>
      <c r="B498" s="19"/>
      <c r="C498" s="66"/>
      <c r="D498" s="77" t="s">
        <v>30</v>
      </c>
      <c r="E498" s="93" t="s">
        <v>89</v>
      </c>
      <c r="F498" s="93" t="s">
        <v>89</v>
      </c>
      <c r="G498" s="93" t="n">
        <v>0</v>
      </c>
      <c r="H498" s="93" t="n">
        <v>0</v>
      </c>
      <c r="I498" s="93" t="n">
        <v>0</v>
      </c>
      <c r="J498" s="68" t="n">
        <f aca="false">I498*$P$9</f>
        <v>0</v>
      </c>
      <c r="K498" s="68" t="e">
        <f aca="false">E498+F498+G498+H498+I498+J498</f>
        <v>#VALUE!</v>
      </c>
    </row>
    <row r="499" customFormat="false" ht="12.75" hidden="false" customHeight="true" outlineLevel="0" collapsed="false">
      <c r="A499" s="112"/>
      <c r="B499" s="19"/>
      <c r="C499" s="66"/>
      <c r="D499" s="77" t="s">
        <v>281</v>
      </c>
      <c r="E499" s="93" t="n">
        <v>74.75</v>
      </c>
      <c r="F499" s="93" t="n">
        <v>74.75</v>
      </c>
      <c r="G499" s="93" t="n">
        <v>74.75</v>
      </c>
      <c r="H499" s="93" t="n">
        <v>74.75</v>
      </c>
      <c r="I499" s="93" t="n">
        <v>74.75</v>
      </c>
      <c r="J499" s="93" t="n">
        <v>74.75</v>
      </c>
      <c r="K499" s="68" t="n">
        <f aca="false">E499+F499+G499+H499+I499+J499</f>
        <v>448.5</v>
      </c>
    </row>
    <row r="500" customFormat="false" ht="12.75" hidden="false" customHeight="true" outlineLevel="0" collapsed="false">
      <c r="A500" s="112"/>
      <c r="B500" s="19"/>
      <c r="C500" s="66"/>
      <c r="D500" s="77" t="s">
        <v>32</v>
      </c>
      <c r="E500" s="93" t="s">
        <v>89</v>
      </c>
      <c r="F500" s="93" t="s">
        <v>89</v>
      </c>
      <c r="G500" s="93" t="n">
        <v>0</v>
      </c>
      <c r="H500" s="93" t="n">
        <v>0</v>
      </c>
      <c r="I500" s="93" t="n">
        <v>0</v>
      </c>
      <c r="J500" s="68" t="n">
        <f aca="false">I500*$P$9</f>
        <v>0</v>
      </c>
      <c r="K500" s="68" t="e">
        <f aca="false">E500+F500+G500+H500+I500+J500</f>
        <v>#VALUE!</v>
      </c>
    </row>
    <row r="501" customFormat="false" ht="12.75" hidden="false" customHeight="true" outlineLevel="0" collapsed="false">
      <c r="A501" s="114" t="s">
        <v>187</v>
      </c>
      <c r="B501" s="29" t="s">
        <v>188</v>
      </c>
      <c r="C501" s="77" t="s">
        <v>34</v>
      </c>
      <c r="D501" s="77" t="s">
        <v>28</v>
      </c>
      <c r="E501" s="80" t="e">
        <f aca="false">E502+E503+E504+E505</f>
        <v>#VALUE!</v>
      </c>
      <c r="F501" s="80" t="e">
        <f aca="false">F502+F503+F504+F505</f>
        <v>#VALUE!</v>
      </c>
      <c r="G501" s="80" t="n">
        <f aca="false">G502+G503+G504+G505</f>
        <v>285</v>
      </c>
      <c r="H501" s="80" t="n">
        <f aca="false">H502+H503+H504+H505</f>
        <v>285</v>
      </c>
      <c r="I501" s="80" t="n">
        <f aca="false">I502+I503+I504+I505</f>
        <v>285</v>
      </c>
      <c r="J501" s="80" t="n">
        <f aca="false">J502+J503+J504+J505</f>
        <v>285</v>
      </c>
      <c r="K501" s="80" t="e">
        <f aca="false">K502+K503+K504+K505</f>
        <v>#VALUE!</v>
      </c>
    </row>
    <row r="502" customFormat="false" ht="12.75" hidden="false" customHeight="true" outlineLevel="0" collapsed="false">
      <c r="A502" s="112"/>
      <c r="B502" s="29"/>
      <c r="C502" s="66"/>
      <c r="D502" s="77" t="s">
        <v>29</v>
      </c>
      <c r="E502" s="93" t="s">
        <v>89</v>
      </c>
      <c r="F502" s="93" t="s">
        <v>89</v>
      </c>
      <c r="G502" s="93" t="n">
        <v>0</v>
      </c>
      <c r="H502" s="93" t="n">
        <v>0</v>
      </c>
      <c r="I502" s="93" t="n">
        <v>0</v>
      </c>
      <c r="J502" s="68" t="n">
        <f aca="false">I502*$P$9</f>
        <v>0</v>
      </c>
      <c r="K502" s="68" t="e">
        <f aca="false">E502+F502+G502+H502+I502+J502</f>
        <v>#VALUE!</v>
      </c>
    </row>
    <row r="503" customFormat="false" ht="12.75" hidden="false" customHeight="true" outlineLevel="0" collapsed="false">
      <c r="A503" s="112"/>
      <c r="B503" s="29"/>
      <c r="C503" s="66"/>
      <c r="D503" s="77" t="s">
        <v>30</v>
      </c>
      <c r="E503" s="93" t="s">
        <v>89</v>
      </c>
      <c r="F503" s="93" t="s">
        <v>89</v>
      </c>
      <c r="G503" s="93" t="n">
        <v>0</v>
      </c>
      <c r="H503" s="93" t="n">
        <v>0</v>
      </c>
      <c r="I503" s="93" t="n">
        <v>0</v>
      </c>
      <c r="J503" s="68" t="n">
        <f aca="false">I503*$P$9</f>
        <v>0</v>
      </c>
      <c r="K503" s="68" t="e">
        <f aca="false">E503+F503+G503+H503+I503+J503</f>
        <v>#VALUE!</v>
      </c>
    </row>
    <row r="504" customFormat="false" ht="12.75" hidden="false" customHeight="true" outlineLevel="0" collapsed="false">
      <c r="A504" s="112"/>
      <c r="B504" s="29"/>
      <c r="C504" s="66"/>
      <c r="D504" s="77" t="s">
        <v>281</v>
      </c>
      <c r="E504" s="93" t="n">
        <v>285</v>
      </c>
      <c r="F504" s="93" t="n">
        <v>285</v>
      </c>
      <c r="G504" s="93" t="n">
        <v>285</v>
      </c>
      <c r="H504" s="93" t="n">
        <v>285</v>
      </c>
      <c r="I504" s="93" t="n">
        <v>285</v>
      </c>
      <c r="J504" s="93" t="n">
        <v>285</v>
      </c>
      <c r="K504" s="68" t="n">
        <f aca="false">E504+F504+G504+H504+I504+J504</f>
        <v>1710</v>
      </c>
    </row>
    <row r="505" customFormat="false" ht="12.75" hidden="false" customHeight="true" outlineLevel="0" collapsed="false">
      <c r="A505" s="112"/>
      <c r="B505" s="29"/>
      <c r="C505" s="66"/>
      <c r="D505" s="77" t="s">
        <v>32</v>
      </c>
      <c r="E505" s="93" t="s">
        <v>89</v>
      </c>
      <c r="F505" s="93" t="s">
        <v>89</v>
      </c>
      <c r="G505" s="93" t="n">
        <v>0</v>
      </c>
      <c r="H505" s="93" t="n">
        <v>0</v>
      </c>
      <c r="I505" s="93" t="n">
        <v>0</v>
      </c>
      <c r="J505" s="68" t="n">
        <f aca="false">I505*$P$9</f>
        <v>0</v>
      </c>
      <c r="K505" s="68" t="e">
        <f aca="false">E505+F505+G505+H505+I505+J505</f>
        <v>#VALUE!</v>
      </c>
    </row>
    <row r="506" customFormat="false" ht="12.75" hidden="false" customHeight="true" outlineLevel="0" collapsed="false">
      <c r="A506" s="20" t="s">
        <v>18</v>
      </c>
      <c r="B506" s="77" t="s">
        <v>346</v>
      </c>
      <c r="C506" s="77"/>
      <c r="D506" s="77"/>
      <c r="E506" s="77"/>
      <c r="F506" s="77"/>
      <c r="G506" s="77"/>
      <c r="H506" s="77"/>
      <c r="I506" s="77"/>
      <c r="J506" s="77"/>
      <c r="K506" s="26"/>
    </row>
    <row r="507" s="72" customFormat="true" ht="21.75" hidden="false" customHeight="true" outlineLevel="0" collapsed="false">
      <c r="A507" s="129" t="s">
        <v>190</v>
      </c>
      <c r="B507" s="28" t="s">
        <v>347</v>
      </c>
      <c r="C507" s="130" t="s">
        <v>27</v>
      </c>
      <c r="D507" s="131" t="s">
        <v>28</v>
      </c>
      <c r="E507" s="132" t="e">
        <f aca="false">E508+E509+E510+E511</f>
        <v>#VALUE!</v>
      </c>
      <c r="F507" s="132" t="e">
        <f aca="false">F508+F509+F510+F511</f>
        <v>#VALUE!</v>
      </c>
      <c r="G507" s="132" t="e">
        <f aca="false">G508+G509+G510+G511</f>
        <v>#VALUE!</v>
      </c>
      <c r="H507" s="133" t="n">
        <f aca="false">H508+H509+H510+H511</f>
        <v>0</v>
      </c>
      <c r="I507" s="133" t="n">
        <f aca="false">I508+I509+I510+I511</f>
        <v>0</v>
      </c>
      <c r="J507" s="132" t="n">
        <f aca="false">J508+J509+J510+J511</f>
        <v>0</v>
      </c>
      <c r="K507" s="132" t="e">
        <f aca="false">K508+K509+K510+K511</f>
        <v>#VALUE!</v>
      </c>
      <c r="L507" s="134"/>
    </row>
    <row r="508" customFormat="false" ht="12.75" hidden="false" customHeight="true" outlineLevel="0" collapsed="false">
      <c r="A508" s="65"/>
      <c r="B508" s="28"/>
      <c r="C508" s="130"/>
      <c r="D508" s="77" t="s">
        <v>29</v>
      </c>
      <c r="E508" s="26" t="str">
        <f aca="false">E513</f>
        <v>0.00</v>
      </c>
      <c r="F508" s="26" t="str">
        <f aca="false">F513</f>
        <v>0.00</v>
      </c>
      <c r="G508" s="68" t="n">
        <f aca="false">G513</f>
        <v>0</v>
      </c>
      <c r="H508" s="68" t="n">
        <f aca="false">H513</f>
        <v>0</v>
      </c>
      <c r="I508" s="68" t="n">
        <f aca="false">I513</f>
        <v>0</v>
      </c>
      <c r="J508" s="68" t="n">
        <f aca="false">J513</f>
        <v>0</v>
      </c>
      <c r="K508" s="68" t="e">
        <f aca="false">E508+F508+G508+H508+I508+J508</f>
        <v>#VALUE!</v>
      </c>
    </row>
    <row r="509" customFormat="false" ht="12.75" hidden="false" customHeight="true" outlineLevel="0" collapsed="false">
      <c r="A509" s="65"/>
      <c r="B509" s="28"/>
      <c r="C509" s="130"/>
      <c r="D509" s="77" t="s">
        <v>30</v>
      </c>
      <c r="E509" s="26" t="str">
        <f aca="false">E514</f>
        <v>5 768.00</v>
      </c>
      <c r="F509" s="26" t="str">
        <f aca="false">F514</f>
        <v>5 768.00</v>
      </c>
      <c r="G509" s="68" t="str">
        <f aca="false">G514</f>
        <v>5 768.00</v>
      </c>
      <c r="H509" s="68" t="n">
        <f aca="false">H514</f>
        <v>0</v>
      </c>
      <c r="I509" s="68" t="n">
        <f aca="false">I514</f>
        <v>0</v>
      </c>
      <c r="J509" s="68" t="n">
        <f aca="false">J514</f>
        <v>0</v>
      </c>
      <c r="K509" s="68" t="e">
        <f aca="false">E509+F509+G509+H509+I509+J509</f>
        <v>#VALUE!</v>
      </c>
    </row>
    <row r="510" customFormat="false" ht="12.75" hidden="false" customHeight="true" outlineLevel="0" collapsed="false">
      <c r="A510" s="65"/>
      <c r="B510" s="28"/>
      <c r="C510" s="130"/>
      <c r="D510" s="77" t="s">
        <v>281</v>
      </c>
      <c r="E510" s="26" t="str">
        <f aca="false">E515</f>
        <v>0.00</v>
      </c>
      <c r="F510" s="26" t="str">
        <f aca="false">F515</f>
        <v>0.00</v>
      </c>
      <c r="G510" s="68" t="n">
        <f aca="false">G515</f>
        <v>0</v>
      </c>
      <c r="H510" s="68" t="n">
        <f aca="false">H515</f>
        <v>0</v>
      </c>
      <c r="I510" s="68" t="n">
        <f aca="false">I515</f>
        <v>0</v>
      </c>
      <c r="J510" s="68" t="n">
        <f aca="false">J515</f>
        <v>0</v>
      </c>
      <c r="K510" s="68" t="e">
        <f aca="false">E510+F510+G510+H510+I510+J510</f>
        <v>#VALUE!</v>
      </c>
    </row>
    <row r="511" customFormat="false" ht="12.75" hidden="false" customHeight="true" outlineLevel="0" collapsed="false">
      <c r="A511" s="65"/>
      <c r="B511" s="28"/>
      <c r="C511" s="130"/>
      <c r="D511" s="77" t="s">
        <v>32</v>
      </c>
      <c r="E511" s="26" t="str">
        <f aca="false">E516</f>
        <v>0.00</v>
      </c>
      <c r="F511" s="26" t="str">
        <f aca="false">F516</f>
        <v>0.00</v>
      </c>
      <c r="G511" s="68" t="n">
        <f aca="false">G516</f>
        <v>0</v>
      </c>
      <c r="H511" s="68" t="n">
        <f aca="false">H516</f>
        <v>0</v>
      </c>
      <c r="I511" s="68" t="n">
        <f aca="false">I516</f>
        <v>0</v>
      </c>
      <c r="J511" s="68" t="n">
        <f aca="false">J516</f>
        <v>0</v>
      </c>
      <c r="K511" s="68" t="e">
        <f aca="false">E511+F511+G511+H511+I511+J511</f>
        <v>#VALUE!</v>
      </c>
    </row>
    <row r="512" s="72" customFormat="true" ht="27" hidden="false" customHeight="true" outlineLevel="0" collapsed="false">
      <c r="A512" s="135"/>
      <c r="B512" s="28"/>
      <c r="C512" s="19" t="s">
        <v>35</v>
      </c>
      <c r="D512" s="131" t="s">
        <v>28</v>
      </c>
      <c r="E512" s="132" t="e">
        <f aca="false">E513+E514+E515+E516</f>
        <v>#VALUE!</v>
      </c>
      <c r="F512" s="132" t="e">
        <f aca="false">F513+F514+F515+F516</f>
        <v>#VALUE!</v>
      </c>
      <c r="G512" s="133" t="e">
        <f aca="false">G513+G514+G515+G516</f>
        <v>#VALUE!</v>
      </c>
      <c r="H512" s="133" t="n">
        <f aca="false">H513+H514+H515+H516</f>
        <v>0</v>
      </c>
      <c r="I512" s="133" t="n">
        <f aca="false">I513+I514+I515+I516</f>
        <v>0</v>
      </c>
      <c r="J512" s="133" t="n">
        <f aca="false">J513+J514+J515+J516</f>
        <v>0</v>
      </c>
      <c r="K512" s="132" t="e">
        <f aca="false">K513+K514+K515+K516</f>
        <v>#VALUE!</v>
      </c>
    </row>
    <row r="513" customFormat="false" ht="12.75" hidden="false" customHeight="true" outlineLevel="0" collapsed="false">
      <c r="A513" s="65"/>
      <c r="B513" s="28"/>
      <c r="C513" s="19"/>
      <c r="D513" s="77" t="s">
        <v>29</v>
      </c>
      <c r="E513" s="26" t="str">
        <f aca="false">E518</f>
        <v>0.00</v>
      </c>
      <c r="F513" s="26" t="str">
        <f aca="false">F518</f>
        <v>0.00</v>
      </c>
      <c r="G513" s="68" t="n">
        <f aca="false">G518</f>
        <v>0</v>
      </c>
      <c r="H513" s="68" t="n">
        <f aca="false">H518</f>
        <v>0</v>
      </c>
      <c r="I513" s="68" t="n">
        <f aca="false">I518</f>
        <v>0</v>
      </c>
      <c r="J513" s="68" t="n">
        <f aca="false">J518</f>
        <v>0</v>
      </c>
      <c r="K513" s="68" t="e">
        <f aca="false">E513+F513+G513+H513+I513+J513</f>
        <v>#VALUE!</v>
      </c>
    </row>
    <row r="514" customFormat="false" ht="12.75" hidden="false" customHeight="true" outlineLevel="0" collapsed="false">
      <c r="A514" s="65"/>
      <c r="B514" s="28"/>
      <c r="C514" s="19"/>
      <c r="D514" s="77" t="s">
        <v>30</v>
      </c>
      <c r="E514" s="26" t="str">
        <f aca="false">E519</f>
        <v>5 768.00</v>
      </c>
      <c r="F514" s="26" t="str">
        <f aca="false">F519</f>
        <v>5 768.00</v>
      </c>
      <c r="G514" s="68" t="str">
        <f aca="false">G519</f>
        <v>5 768.00</v>
      </c>
      <c r="H514" s="68" t="n">
        <f aca="false">H519</f>
        <v>0</v>
      </c>
      <c r="I514" s="68" t="n">
        <f aca="false">I519</f>
        <v>0</v>
      </c>
      <c r="J514" s="68" t="n">
        <f aca="false">J519</f>
        <v>0</v>
      </c>
      <c r="K514" s="68" t="e">
        <f aca="false">E514+F514+G514+H514+I514+J514</f>
        <v>#VALUE!</v>
      </c>
    </row>
    <row r="515" customFormat="false" ht="12.75" hidden="false" customHeight="true" outlineLevel="0" collapsed="false">
      <c r="A515" s="65"/>
      <c r="B515" s="28"/>
      <c r="C515" s="19"/>
      <c r="D515" s="77" t="s">
        <v>281</v>
      </c>
      <c r="E515" s="26" t="str">
        <f aca="false">E520</f>
        <v>0.00</v>
      </c>
      <c r="F515" s="26" t="str">
        <f aca="false">F520</f>
        <v>0.00</v>
      </c>
      <c r="G515" s="68" t="n">
        <f aca="false">G520</f>
        <v>0</v>
      </c>
      <c r="H515" s="68" t="n">
        <f aca="false">H520</f>
        <v>0</v>
      </c>
      <c r="I515" s="68" t="n">
        <f aca="false">I520</f>
        <v>0</v>
      </c>
      <c r="J515" s="68" t="n">
        <f aca="false">J520</f>
        <v>0</v>
      </c>
      <c r="K515" s="68" t="e">
        <f aca="false">E515+F515+G515+H515+I515+J515</f>
        <v>#VALUE!</v>
      </c>
    </row>
    <row r="516" customFormat="false" ht="12.75" hidden="false" customHeight="true" outlineLevel="0" collapsed="false">
      <c r="A516" s="65"/>
      <c r="B516" s="28"/>
      <c r="C516" s="19"/>
      <c r="D516" s="77" t="s">
        <v>32</v>
      </c>
      <c r="E516" s="26" t="str">
        <f aca="false">E521</f>
        <v>0.00</v>
      </c>
      <c r="F516" s="26" t="str">
        <f aca="false">F521</f>
        <v>0.00</v>
      </c>
      <c r="G516" s="68" t="n">
        <f aca="false">G521</f>
        <v>0</v>
      </c>
      <c r="H516" s="68" t="n">
        <f aca="false">H521</f>
        <v>0</v>
      </c>
      <c r="I516" s="68" t="n">
        <f aca="false">I521</f>
        <v>0</v>
      </c>
      <c r="J516" s="68" t="n">
        <f aca="false">J521</f>
        <v>0</v>
      </c>
      <c r="K516" s="68" t="e">
        <f aca="false">E516+F516+G516+H516+I516+J516</f>
        <v>#VALUE!</v>
      </c>
    </row>
    <row r="517" customFormat="false" ht="12.75" hidden="false" customHeight="true" outlineLevel="0" collapsed="false">
      <c r="A517" s="20" t="s">
        <v>193</v>
      </c>
      <c r="B517" s="18" t="s">
        <v>194</v>
      </c>
      <c r="C517" s="19" t="s">
        <v>35</v>
      </c>
      <c r="D517" s="77" t="s">
        <v>28</v>
      </c>
      <c r="E517" s="132" t="e">
        <f aca="false">E518+E519+E520+E521</f>
        <v>#VALUE!</v>
      </c>
      <c r="F517" s="132" t="e">
        <f aca="false">F518+F519+F520+F521</f>
        <v>#VALUE!</v>
      </c>
      <c r="G517" s="132" t="e">
        <f aca="false">G518+G519+G520+G521</f>
        <v>#VALUE!</v>
      </c>
      <c r="H517" s="133" t="n">
        <f aca="false">H518+H519+H520+H521</f>
        <v>0</v>
      </c>
      <c r="I517" s="133" t="n">
        <f aca="false">I518+I519+I520+I521</f>
        <v>0</v>
      </c>
      <c r="J517" s="132" t="n">
        <f aca="false">J518+J519+J520+J521</f>
        <v>0</v>
      </c>
      <c r="K517" s="132" t="e">
        <f aca="false">K518+K519+K520+K521</f>
        <v>#VALUE!</v>
      </c>
    </row>
    <row r="518" customFormat="false" ht="12.75" hidden="false" customHeight="true" outlineLevel="0" collapsed="false">
      <c r="A518" s="65"/>
      <c r="B518" s="18"/>
      <c r="C518" s="19"/>
      <c r="D518" s="77" t="s">
        <v>29</v>
      </c>
      <c r="E518" s="93" t="s">
        <v>89</v>
      </c>
      <c r="F518" s="93" t="s">
        <v>89</v>
      </c>
      <c r="G518" s="93" t="n">
        <v>0</v>
      </c>
      <c r="H518" s="93" t="n">
        <v>0</v>
      </c>
      <c r="I518" s="93" t="n">
        <v>0</v>
      </c>
      <c r="J518" s="93" t="n">
        <v>0</v>
      </c>
      <c r="K518" s="68" t="e">
        <f aca="false">E518+F518+G518+H518+I518+J518</f>
        <v>#VALUE!</v>
      </c>
    </row>
    <row r="519" customFormat="false" ht="12.75" hidden="false" customHeight="true" outlineLevel="0" collapsed="false">
      <c r="A519" s="65"/>
      <c r="B519" s="18"/>
      <c r="C519" s="19"/>
      <c r="D519" s="77" t="s">
        <v>30</v>
      </c>
      <c r="E519" s="93" t="s">
        <v>192</v>
      </c>
      <c r="F519" s="93" t="s">
        <v>192</v>
      </c>
      <c r="G519" s="93" t="s">
        <v>192</v>
      </c>
      <c r="H519" s="93" t="n">
        <v>0</v>
      </c>
      <c r="I519" s="93" t="n">
        <v>0</v>
      </c>
      <c r="J519" s="93" t="n">
        <v>0</v>
      </c>
      <c r="K519" s="68" t="e">
        <f aca="false">E519+F519+G519+H519+I519+J519</f>
        <v>#VALUE!</v>
      </c>
    </row>
    <row r="520" customFormat="false" ht="12.75" hidden="false" customHeight="true" outlineLevel="0" collapsed="false">
      <c r="A520" s="65"/>
      <c r="B520" s="18"/>
      <c r="C520" s="19"/>
      <c r="D520" s="77" t="s">
        <v>281</v>
      </c>
      <c r="E520" s="93" t="s">
        <v>89</v>
      </c>
      <c r="F520" s="93" t="s">
        <v>89</v>
      </c>
      <c r="G520" s="93" t="n">
        <v>0</v>
      </c>
      <c r="H520" s="93" t="n">
        <v>0</v>
      </c>
      <c r="I520" s="93" t="n">
        <v>0</v>
      </c>
      <c r="J520" s="93" t="n">
        <v>0</v>
      </c>
      <c r="K520" s="68" t="e">
        <f aca="false">E520+F520+G520+H520+I520+J520</f>
        <v>#VALUE!</v>
      </c>
    </row>
    <row r="521" customFormat="false" ht="12.75" hidden="false" customHeight="true" outlineLevel="0" collapsed="false">
      <c r="A521" s="65"/>
      <c r="B521" s="18"/>
      <c r="C521" s="19"/>
      <c r="D521" s="77" t="s">
        <v>32</v>
      </c>
      <c r="E521" s="93" t="s">
        <v>89</v>
      </c>
      <c r="F521" s="93" t="s">
        <v>89</v>
      </c>
      <c r="G521" s="93" t="n">
        <v>0</v>
      </c>
      <c r="H521" s="93" t="n">
        <v>0</v>
      </c>
      <c r="I521" s="93" t="n">
        <v>0</v>
      </c>
      <c r="J521" s="93" t="n">
        <v>0</v>
      </c>
      <c r="K521" s="68" t="e">
        <f aca="false">E521+F521+G521+H521+I521+J521</f>
        <v>#VALUE!</v>
      </c>
    </row>
    <row r="522" s="72" customFormat="true" ht="40.5" hidden="false" customHeight="true" outlineLevel="0" collapsed="false">
      <c r="A522" s="129" t="s">
        <v>195</v>
      </c>
      <c r="B522" s="136" t="s">
        <v>348</v>
      </c>
      <c r="C522" s="131" t="s">
        <v>27</v>
      </c>
      <c r="D522" s="131" t="s">
        <v>28</v>
      </c>
      <c r="E522" s="132" t="e">
        <f aca="false">E523+E524+E525+E526</f>
        <v>#VALUE!</v>
      </c>
      <c r="F522" s="132" t="e">
        <f aca="false">F523+F524+F525+F526</f>
        <v>#VALUE!</v>
      </c>
      <c r="G522" s="132" t="e">
        <f aca="false">G523+G524+G525+G526</f>
        <v>#VALUE!</v>
      </c>
      <c r="H522" s="133" t="e">
        <f aca="false">H523+H524+H525+H526</f>
        <v>#VALUE!</v>
      </c>
      <c r="I522" s="133" t="e">
        <f aca="false">I523+I524+I525+I526</f>
        <v>#VALUE!</v>
      </c>
      <c r="J522" s="133" t="e">
        <f aca="false">J523+J524+J525+J526</f>
        <v>#VALUE!</v>
      </c>
      <c r="K522" s="132" t="e">
        <f aca="false">K523+K524+K525+K526</f>
        <v>#VALUE!</v>
      </c>
      <c r="L522" s="134"/>
    </row>
    <row r="523" customFormat="false" ht="12.75" hidden="false" customHeight="true" outlineLevel="0" collapsed="false">
      <c r="A523" s="65"/>
      <c r="B523" s="136"/>
      <c r="C523" s="137"/>
      <c r="D523" s="77" t="s">
        <v>29</v>
      </c>
      <c r="E523" s="68" t="e">
        <f aca="false">E528</f>
        <v>#VALUE!</v>
      </c>
      <c r="F523" s="68" t="e">
        <f aca="false">F528</f>
        <v>#VALUE!</v>
      </c>
      <c r="G523" s="68" t="n">
        <f aca="false">G528</f>
        <v>0</v>
      </c>
      <c r="H523" s="93" t="n">
        <f aca="false">H528</f>
        <v>0</v>
      </c>
      <c r="I523" s="93" t="n">
        <f aca="false">I528</f>
        <v>0</v>
      </c>
      <c r="J523" s="93" t="n">
        <f aca="false">J528</f>
        <v>0</v>
      </c>
      <c r="K523" s="68" t="e">
        <f aca="false">E523+F523+G523+H523+I523+J523</f>
        <v>#VALUE!</v>
      </c>
    </row>
    <row r="524" customFormat="false" ht="12.75" hidden="false" customHeight="true" outlineLevel="0" collapsed="false">
      <c r="A524" s="65"/>
      <c r="B524" s="136"/>
      <c r="C524" s="137"/>
      <c r="D524" s="77" t="s">
        <v>30</v>
      </c>
      <c r="E524" s="68" t="e">
        <f aca="false">E529</f>
        <v>#VALUE!</v>
      </c>
      <c r="F524" s="68" t="e">
        <f aca="false">F529</f>
        <v>#VALUE!</v>
      </c>
      <c r="G524" s="68" t="e">
        <f aca="false">G529</f>
        <v>#VALUE!</v>
      </c>
      <c r="H524" s="93" t="e">
        <f aca="false">H529</f>
        <v>#VALUE!</v>
      </c>
      <c r="I524" s="93" t="e">
        <f aca="false">I529</f>
        <v>#VALUE!</v>
      </c>
      <c r="J524" s="93" t="e">
        <f aca="false">J529</f>
        <v>#VALUE!</v>
      </c>
      <c r="K524" s="68" t="e">
        <f aca="false">E524+F524+G524+H524+I524+J524</f>
        <v>#VALUE!</v>
      </c>
    </row>
    <row r="525" customFormat="false" ht="12.75" hidden="false" customHeight="true" outlineLevel="0" collapsed="false">
      <c r="A525" s="65"/>
      <c r="B525" s="136"/>
      <c r="C525" s="137"/>
      <c r="D525" s="77" t="s">
        <v>281</v>
      </c>
      <c r="E525" s="68" t="e">
        <f aca="false">E530</f>
        <v>#VALUE!</v>
      </c>
      <c r="F525" s="68" t="e">
        <f aca="false">F530</f>
        <v>#VALUE!</v>
      </c>
      <c r="G525" s="68" t="e">
        <f aca="false">G530</f>
        <v>#VALUE!</v>
      </c>
      <c r="H525" s="93" t="e">
        <f aca="false">H530</f>
        <v>#VALUE!</v>
      </c>
      <c r="I525" s="93" t="e">
        <f aca="false">I530</f>
        <v>#VALUE!</v>
      </c>
      <c r="J525" s="93" t="e">
        <f aca="false">J530</f>
        <v>#VALUE!</v>
      </c>
      <c r="K525" s="68" t="e">
        <f aca="false">E525+F525+G525+H525+I525+J525</f>
        <v>#VALUE!</v>
      </c>
    </row>
    <row r="526" customFormat="false" ht="12.75" hidden="false" customHeight="true" outlineLevel="0" collapsed="false">
      <c r="A526" s="65"/>
      <c r="B526" s="136"/>
      <c r="C526" s="137"/>
      <c r="D526" s="77" t="s">
        <v>32</v>
      </c>
      <c r="E526" s="68" t="e">
        <f aca="false">E531</f>
        <v>#VALUE!</v>
      </c>
      <c r="F526" s="68" t="e">
        <f aca="false">F531</f>
        <v>#VALUE!</v>
      </c>
      <c r="G526" s="68" t="n">
        <f aca="false">G531</f>
        <v>0</v>
      </c>
      <c r="H526" s="93" t="n">
        <f aca="false">H531</f>
        <v>0</v>
      </c>
      <c r="I526" s="93" t="n">
        <f aca="false">I531</f>
        <v>0</v>
      </c>
      <c r="J526" s="93" t="n">
        <f aca="false">J531</f>
        <v>0</v>
      </c>
      <c r="K526" s="68" t="e">
        <f aca="false">E526+F526+G526+H526+I526+J526</f>
        <v>#VALUE!</v>
      </c>
    </row>
    <row r="527" s="72" customFormat="true" ht="20.25" hidden="false" customHeight="true" outlineLevel="0" collapsed="false">
      <c r="A527" s="135"/>
      <c r="B527" s="136"/>
      <c r="C527" s="19" t="s">
        <v>35</v>
      </c>
      <c r="D527" s="131" t="s">
        <v>28</v>
      </c>
      <c r="E527" s="132" t="e">
        <f aca="false">E528+E529+E530+E531</f>
        <v>#VALUE!</v>
      </c>
      <c r="F527" s="132" t="e">
        <f aca="false">F528+F529+F530+F531</f>
        <v>#VALUE!</v>
      </c>
      <c r="G527" s="132" t="e">
        <f aca="false">G528+G529+G530+G531</f>
        <v>#VALUE!</v>
      </c>
      <c r="H527" s="133" t="e">
        <f aca="false">H528+H529+H530+H531</f>
        <v>#VALUE!</v>
      </c>
      <c r="I527" s="133" t="e">
        <f aca="false">I528+I529+I530+I531</f>
        <v>#VALUE!</v>
      </c>
      <c r="J527" s="133" t="e">
        <f aca="false">J528+J529+J530+J531</f>
        <v>#VALUE!</v>
      </c>
      <c r="K527" s="132" t="e">
        <f aca="false">K528+K529+K530+K531</f>
        <v>#VALUE!</v>
      </c>
    </row>
    <row r="528" customFormat="false" ht="12.75" hidden="false" customHeight="true" outlineLevel="0" collapsed="false">
      <c r="A528" s="65"/>
      <c r="B528" s="136"/>
      <c r="C528" s="19"/>
      <c r="D528" s="77" t="s">
        <v>29</v>
      </c>
      <c r="E528" s="68" t="e">
        <f aca="false">E533+E538+E543+E548+E553</f>
        <v>#VALUE!</v>
      </c>
      <c r="F528" s="68" t="e">
        <f aca="false">F533+F538+F543+F548+F553</f>
        <v>#VALUE!</v>
      </c>
      <c r="G528" s="68" t="n">
        <f aca="false">G533+G538+G543+G548+G553</f>
        <v>0</v>
      </c>
      <c r="H528" s="93" t="n">
        <f aca="false">H533+H538+H543+H548+H553</f>
        <v>0</v>
      </c>
      <c r="I528" s="93" t="n">
        <f aca="false">I533+I538+I543+I548+I553</f>
        <v>0</v>
      </c>
      <c r="J528" s="93" t="n">
        <f aca="false">J533+J538+J543+J548+J553</f>
        <v>0</v>
      </c>
      <c r="K528" s="68" t="e">
        <f aca="false">E528+F528+G528+H528+I528+J528</f>
        <v>#VALUE!</v>
      </c>
    </row>
    <row r="529" customFormat="false" ht="12.75" hidden="false" customHeight="true" outlineLevel="0" collapsed="false">
      <c r="A529" s="65"/>
      <c r="B529" s="136"/>
      <c r="C529" s="19"/>
      <c r="D529" s="77" t="s">
        <v>30</v>
      </c>
      <c r="E529" s="68" t="e">
        <f aca="false">E534+E539+E544+E549+E554</f>
        <v>#VALUE!</v>
      </c>
      <c r="F529" s="68" t="e">
        <f aca="false">F534+F539+F544+F549+F554</f>
        <v>#VALUE!</v>
      </c>
      <c r="G529" s="68" t="e">
        <f aca="false">G534+G539+G544+G549+G554</f>
        <v>#VALUE!</v>
      </c>
      <c r="H529" s="93" t="e">
        <f aca="false">H534+H539+H544+H549+H554</f>
        <v>#VALUE!</v>
      </c>
      <c r="I529" s="93" t="e">
        <f aca="false">I534+I539+I544+I549+I554</f>
        <v>#VALUE!</v>
      </c>
      <c r="J529" s="93" t="e">
        <f aca="false">J534+J539+J544+J549+J554</f>
        <v>#VALUE!</v>
      </c>
      <c r="K529" s="68" t="e">
        <f aca="false">E529+F529+G529+H529+I529+J529</f>
        <v>#VALUE!</v>
      </c>
    </row>
    <row r="530" customFormat="false" ht="12.75" hidden="false" customHeight="true" outlineLevel="0" collapsed="false">
      <c r="A530" s="65"/>
      <c r="B530" s="136"/>
      <c r="C530" s="19"/>
      <c r="D530" s="77" t="s">
        <v>281</v>
      </c>
      <c r="E530" s="68" t="e">
        <f aca="false">E535+E540+E545+E550+E555</f>
        <v>#VALUE!</v>
      </c>
      <c r="F530" s="68" t="e">
        <f aca="false">F535+F540+F545+F550+F555</f>
        <v>#VALUE!</v>
      </c>
      <c r="G530" s="68" t="e">
        <f aca="false">G535+G540+G545+G550+G555</f>
        <v>#VALUE!</v>
      </c>
      <c r="H530" s="93" t="e">
        <f aca="false">H535+H540+H545+H550+H555</f>
        <v>#VALUE!</v>
      </c>
      <c r="I530" s="93" t="e">
        <f aca="false">I535+I540+I545+I550+I555</f>
        <v>#VALUE!</v>
      </c>
      <c r="J530" s="93" t="e">
        <f aca="false">J535+J540+J545+J550+J555</f>
        <v>#VALUE!</v>
      </c>
      <c r="K530" s="68" t="e">
        <f aca="false">E530+F530+G530+H530+I530+J530</f>
        <v>#VALUE!</v>
      </c>
    </row>
    <row r="531" customFormat="false" ht="12.75" hidden="false" customHeight="true" outlineLevel="0" collapsed="false">
      <c r="A531" s="65"/>
      <c r="B531" s="136"/>
      <c r="C531" s="19"/>
      <c r="D531" s="77" t="s">
        <v>32</v>
      </c>
      <c r="E531" s="68" t="e">
        <f aca="false">E536+E541+E546+E551+E556</f>
        <v>#VALUE!</v>
      </c>
      <c r="F531" s="68" t="e">
        <f aca="false">F536+F541+F546+F551+F556</f>
        <v>#VALUE!</v>
      </c>
      <c r="G531" s="68" t="n">
        <f aca="false">G536+G541+G546+G551+G556</f>
        <v>0</v>
      </c>
      <c r="H531" s="93" t="n">
        <f aca="false">H536+H541+H546+H551+H556</f>
        <v>0</v>
      </c>
      <c r="I531" s="93" t="n">
        <f aca="false">I536+I541+I546+I551+I556</f>
        <v>0</v>
      </c>
      <c r="J531" s="93" t="n">
        <f aca="false">J536+J541+J546+J551+J556</f>
        <v>0</v>
      </c>
      <c r="K531" s="68" t="e">
        <f aca="false">E531+F531+G531+H531+I531+J531</f>
        <v>#VALUE!</v>
      </c>
    </row>
    <row r="532" customFormat="false" ht="20.25" hidden="false" customHeight="true" outlineLevel="0" collapsed="false">
      <c r="A532" s="24" t="s">
        <v>197</v>
      </c>
      <c r="B532" s="138" t="s">
        <v>44</v>
      </c>
      <c r="C532" s="19" t="s">
        <v>35</v>
      </c>
      <c r="D532" s="77" t="s">
        <v>28</v>
      </c>
      <c r="E532" s="132" t="e">
        <f aca="false">E533+E534+E535+E536</f>
        <v>#VALUE!</v>
      </c>
      <c r="F532" s="132" t="e">
        <f aca="false">F533+F534+F535+F536</f>
        <v>#VALUE!</v>
      </c>
      <c r="G532" s="132" t="e">
        <f aca="false">G533+G534+G535+G536</f>
        <v>#VALUE!</v>
      </c>
      <c r="H532" s="133" t="e">
        <f aca="false">H533+H534+H535+H536</f>
        <v>#VALUE!</v>
      </c>
      <c r="I532" s="133" t="e">
        <f aca="false">I533+I534+I535+I536</f>
        <v>#VALUE!</v>
      </c>
      <c r="J532" s="133" t="e">
        <f aca="false">J533+J534+J535+J536</f>
        <v>#VALUE!</v>
      </c>
      <c r="K532" s="132" t="e">
        <f aca="false">K533+K534+K535+K536</f>
        <v>#VALUE!</v>
      </c>
    </row>
    <row r="533" customFormat="false" ht="12.75" hidden="false" customHeight="true" outlineLevel="0" collapsed="false">
      <c r="A533" s="86"/>
      <c r="B533" s="138"/>
      <c r="C533" s="19"/>
      <c r="D533" s="77" t="s">
        <v>29</v>
      </c>
      <c r="E533" s="101" t="s">
        <v>89</v>
      </c>
      <c r="F533" s="101" t="s">
        <v>89</v>
      </c>
      <c r="G533" s="93" t="n">
        <v>0</v>
      </c>
      <c r="H533" s="93" t="n">
        <v>0</v>
      </c>
      <c r="I533" s="93" t="n">
        <v>0</v>
      </c>
      <c r="J533" s="93" t="n">
        <f aca="false">I533*$P$9</f>
        <v>0</v>
      </c>
      <c r="K533" s="68" t="e">
        <f aca="false">E533+F533+G533+H533+I533+J533</f>
        <v>#VALUE!</v>
      </c>
    </row>
    <row r="534" customFormat="false" ht="12.75" hidden="false" customHeight="true" outlineLevel="0" collapsed="false">
      <c r="A534" s="86"/>
      <c r="B534" s="138"/>
      <c r="C534" s="19"/>
      <c r="D534" s="77" t="s">
        <v>30</v>
      </c>
      <c r="E534" s="101" t="s">
        <v>89</v>
      </c>
      <c r="F534" s="101" t="s">
        <v>89</v>
      </c>
      <c r="G534" s="93" t="n">
        <v>0</v>
      </c>
      <c r="H534" s="93" t="n">
        <v>0</v>
      </c>
      <c r="I534" s="93" t="n">
        <v>0</v>
      </c>
      <c r="J534" s="68" t="n">
        <f aca="false">I534*$P$9</f>
        <v>0</v>
      </c>
      <c r="K534" s="68" t="e">
        <f aca="false">E534+F534+G534+H534+I534+J534</f>
        <v>#VALUE!</v>
      </c>
    </row>
    <row r="535" customFormat="false" ht="12.75" hidden="false" customHeight="true" outlineLevel="0" collapsed="false">
      <c r="A535" s="86"/>
      <c r="B535" s="138"/>
      <c r="C535" s="19"/>
      <c r="D535" s="77" t="s">
        <v>281</v>
      </c>
      <c r="E535" s="93" t="e">
        <f aca="false">161729.27-E540</f>
        <v>#VALUE!</v>
      </c>
      <c r="F535" s="93" t="e">
        <f aca="false">161729.27-F540</f>
        <v>#VALUE!</v>
      </c>
      <c r="G535" s="93" t="e">
        <f aca="false">161729.27-G540</f>
        <v>#VALUE!</v>
      </c>
      <c r="H535" s="139" t="e">
        <f aca="false">161729.27-H540+5768</f>
        <v>#VALUE!</v>
      </c>
      <c r="I535" s="139" t="e">
        <f aca="false">161729.27-I540+5768</f>
        <v>#VALUE!</v>
      </c>
      <c r="J535" s="139" t="e">
        <f aca="false">161729.27-J540+5768</f>
        <v>#VALUE!</v>
      </c>
      <c r="K535" s="68" t="e">
        <f aca="false">E535+F535+G535+H535+I535+J535</f>
        <v>#VALUE!</v>
      </c>
    </row>
    <row r="536" customFormat="false" ht="12.75" hidden="false" customHeight="true" outlineLevel="0" collapsed="false">
      <c r="A536" s="86"/>
      <c r="B536" s="138"/>
      <c r="C536" s="19"/>
      <c r="D536" s="77" t="s">
        <v>32</v>
      </c>
      <c r="E536" s="101" t="s">
        <v>89</v>
      </c>
      <c r="F536" s="101" t="s">
        <v>89</v>
      </c>
      <c r="G536" s="93" t="n">
        <v>0</v>
      </c>
      <c r="H536" s="93" t="n">
        <v>0</v>
      </c>
      <c r="I536" s="93" t="n">
        <v>0</v>
      </c>
      <c r="J536" s="68" t="n">
        <f aca="false">I536*$P$9</f>
        <v>0</v>
      </c>
      <c r="K536" s="68" t="e">
        <f aca="false">E536+F536+G536+H536+I536+J536</f>
        <v>#VALUE!</v>
      </c>
    </row>
    <row r="537" customFormat="false" ht="22.5" hidden="false" customHeight="true" outlineLevel="0" collapsed="false">
      <c r="A537" s="24" t="s">
        <v>198</v>
      </c>
      <c r="B537" s="140" t="s">
        <v>199</v>
      </c>
      <c r="C537" s="19" t="s">
        <v>35</v>
      </c>
      <c r="D537" s="77" t="s">
        <v>28</v>
      </c>
      <c r="E537" s="132" t="e">
        <f aca="false">E538+E539+E540+E541</f>
        <v>#VALUE!</v>
      </c>
      <c r="F537" s="132" t="e">
        <f aca="false">F538+F539+F540+F541</f>
        <v>#VALUE!</v>
      </c>
      <c r="G537" s="132" t="e">
        <f aca="false">G538+G539+G540+G541</f>
        <v>#VALUE!</v>
      </c>
      <c r="H537" s="133" t="e">
        <f aca="false">H538+H539+H540+H541</f>
        <v>#VALUE!</v>
      </c>
      <c r="I537" s="133" t="e">
        <f aca="false">I538+I539+I540+I541</f>
        <v>#VALUE!</v>
      </c>
      <c r="J537" s="133" t="e">
        <f aca="false">J538+J539+J540+J541</f>
        <v>#VALUE!</v>
      </c>
      <c r="K537" s="132" t="e">
        <f aca="false">K538+K539+K540+K541</f>
        <v>#VALUE!</v>
      </c>
    </row>
    <row r="538" customFormat="false" ht="12.75" hidden="false" customHeight="true" outlineLevel="0" collapsed="false">
      <c r="A538" s="86"/>
      <c r="B538" s="140"/>
      <c r="C538" s="19"/>
      <c r="D538" s="77" t="s">
        <v>29</v>
      </c>
      <c r="E538" s="101" t="s">
        <v>89</v>
      </c>
      <c r="F538" s="101" t="s">
        <v>89</v>
      </c>
      <c r="G538" s="93" t="n">
        <v>0</v>
      </c>
      <c r="H538" s="93" t="n">
        <v>0</v>
      </c>
      <c r="I538" s="93" t="n">
        <v>0</v>
      </c>
      <c r="J538" s="93" t="n">
        <v>0</v>
      </c>
      <c r="K538" s="68" t="e">
        <f aca="false">E538+F538+G538+H538+I538+J538</f>
        <v>#VALUE!</v>
      </c>
    </row>
    <row r="539" customFormat="false" ht="12.75" hidden="false" customHeight="true" outlineLevel="0" collapsed="false">
      <c r="A539" s="86"/>
      <c r="B539" s="140"/>
      <c r="C539" s="19"/>
      <c r="D539" s="77" t="s">
        <v>30</v>
      </c>
      <c r="E539" s="101" t="s">
        <v>89</v>
      </c>
      <c r="F539" s="101" t="s">
        <v>89</v>
      </c>
      <c r="G539" s="101" t="s">
        <v>89</v>
      </c>
      <c r="H539" s="101" t="s">
        <v>89</v>
      </c>
      <c r="I539" s="101" t="s">
        <v>89</v>
      </c>
      <c r="J539" s="101" t="s">
        <v>89</v>
      </c>
      <c r="K539" s="68" t="e">
        <f aca="false">E539+F539+G539+H539+I539+J539</f>
        <v>#VALUE!</v>
      </c>
    </row>
    <row r="540" customFormat="false" ht="12.75" hidden="false" customHeight="true" outlineLevel="0" collapsed="false">
      <c r="A540" s="86"/>
      <c r="B540" s="140"/>
      <c r="C540" s="19"/>
      <c r="D540" s="77" t="s">
        <v>281</v>
      </c>
      <c r="E540" s="101" t="s">
        <v>349</v>
      </c>
      <c r="F540" s="101" t="s">
        <v>349</v>
      </c>
      <c r="G540" s="101" t="s">
        <v>349</v>
      </c>
      <c r="H540" s="101" t="s">
        <v>349</v>
      </c>
      <c r="I540" s="101" t="s">
        <v>349</v>
      </c>
      <c r="J540" s="101" t="s">
        <v>349</v>
      </c>
      <c r="K540" s="68" t="e">
        <f aca="false">E540+F540+G540+H540+I540+J540</f>
        <v>#VALUE!</v>
      </c>
    </row>
    <row r="541" customFormat="false" ht="12.75" hidden="false" customHeight="true" outlineLevel="0" collapsed="false">
      <c r="A541" s="86"/>
      <c r="B541" s="140"/>
      <c r="C541" s="19"/>
      <c r="D541" s="77" t="s">
        <v>32</v>
      </c>
      <c r="E541" s="101" t="s">
        <v>89</v>
      </c>
      <c r="F541" s="101" t="s">
        <v>89</v>
      </c>
      <c r="G541" s="93" t="n">
        <v>0</v>
      </c>
      <c r="H541" s="93" t="n">
        <v>0</v>
      </c>
      <c r="I541" s="93" t="n">
        <v>0</v>
      </c>
      <c r="J541" s="93" t="n">
        <v>0</v>
      </c>
      <c r="K541" s="68" t="e">
        <f aca="false">E541+F541+G541+H541+I541+J541</f>
        <v>#VALUE!</v>
      </c>
    </row>
    <row r="542" customFormat="false" ht="18" hidden="false" customHeight="true" outlineLevel="0" collapsed="false">
      <c r="A542" s="24" t="s">
        <v>200</v>
      </c>
      <c r="B542" s="115" t="s">
        <v>201</v>
      </c>
      <c r="C542" s="19" t="s">
        <v>35</v>
      </c>
      <c r="D542" s="77" t="s">
        <v>28</v>
      </c>
      <c r="E542" s="132" t="e">
        <f aca="false">E543+E544+E545+E546</f>
        <v>#VALUE!</v>
      </c>
      <c r="F542" s="132" t="e">
        <f aca="false">F543+F544+F545+F546</f>
        <v>#VALUE!</v>
      </c>
      <c r="G542" s="132" t="n">
        <f aca="false">G543+G544+G545+G546</f>
        <v>14006.63</v>
      </c>
      <c r="H542" s="133" t="n">
        <f aca="false">H543+H544+H545+H546</f>
        <v>14006.63</v>
      </c>
      <c r="I542" s="133" t="n">
        <f aca="false">I543+I544+I545+I546</f>
        <v>14006.63</v>
      </c>
      <c r="J542" s="133" t="n">
        <f aca="false">J543+J544+J545+J546</f>
        <v>14006.63</v>
      </c>
      <c r="K542" s="132" t="e">
        <f aca="false">K543+K544+K545+K546</f>
        <v>#VALUE!</v>
      </c>
    </row>
    <row r="543" customFormat="false" ht="12.75" hidden="false" customHeight="true" outlineLevel="0" collapsed="false">
      <c r="A543" s="86"/>
      <c r="B543" s="115"/>
      <c r="C543" s="19"/>
      <c r="D543" s="67" t="s">
        <v>29</v>
      </c>
      <c r="E543" s="21" t="s">
        <v>89</v>
      </c>
      <c r="F543" s="21" t="s">
        <v>89</v>
      </c>
      <c r="G543" s="31" t="n">
        <v>0</v>
      </c>
      <c r="H543" s="31" t="n">
        <v>0</v>
      </c>
      <c r="I543" s="31" t="n">
        <v>0</v>
      </c>
      <c r="J543" s="31" t="n">
        <v>0</v>
      </c>
      <c r="K543" s="68" t="e">
        <f aca="false">E543+F543+G543+H543+I543+J543</f>
        <v>#VALUE!</v>
      </c>
    </row>
    <row r="544" customFormat="false" ht="12.75" hidden="false" customHeight="true" outlineLevel="0" collapsed="false">
      <c r="A544" s="86"/>
      <c r="B544" s="115"/>
      <c r="C544" s="19"/>
      <c r="D544" s="67" t="s">
        <v>30</v>
      </c>
      <c r="E544" s="21" t="s">
        <v>89</v>
      </c>
      <c r="F544" s="21" t="s">
        <v>89</v>
      </c>
      <c r="G544" s="31" t="n">
        <v>0</v>
      </c>
      <c r="H544" s="31" t="n">
        <v>0</v>
      </c>
      <c r="I544" s="31" t="n">
        <v>0</v>
      </c>
      <c r="J544" s="31" t="n">
        <v>0</v>
      </c>
      <c r="K544" s="68" t="e">
        <f aca="false">E544+F544+G544+H544+I544+J544</f>
        <v>#VALUE!</v>
      </c>
    </row>
    <row r="545" customFormat="false" ht="12.75" hidden="false" customHeight="true" outlineLevel="0" collapsed="false">
      <c r="A545" s="86"/>
      <c r="B545" s="115"/>
      <c r="C545" s="19"/>
      <c r="D545" s="67" t="s">
        <v>281</v>
      </c>
      <c r="E545" s="48" t="n">
        <v>13043.35</v>
      </c>
      <c r="F545" s="48" t="n">
        <v>13046.03</v>
      </c>
      <c r="G545" s="31" t="n">
        <v>14006.63</v>
      </c>
      <c r="H545" s="31" t="n">
        <v>14006.63</v>
      </c>
      <c r="I545" s="31" t="n">
        <v>14006.63</v>
      </c>
      <c r="J545" s="31" t="n">
        <v>14006.63</v>
      </c>
      <c r="K545" s="68" t="n">
        <f aca="false">E545+F545+G545+H545+I545+J545</f>
        <v>82115.9</v>
      </c>
    </row>
    <row r="546" customFormat="false" ht="12.75" hidden="false" customHeight="true" outlineLevel="0" collapsed="false">
      <c r="A546" s="86"/>
      <c r="B546" s="115"/>
      <c r="C546" s="19"/>
      <c r="D546" s="67" t="s">
        <v>32</v>
      </c>
      <c r="E546" s="21" t="s">
        <v>89</v>
      </c>
      <c r="F546" s="21" t="s">
        <v>89</v>
      </c>
      <c r="G546" s="31" t="n">
        <v>0</v>
      </c>
      <c r="H546" s="31" t="n">
        <v>0</v>
      </c>
      <c r="I546" s="31" t="n">
        <v>0</v>
      </c>
      <c r="J546" s="31" t="n">
        <v>0</v>
      </c>
      <c r="K546" s="68" t="e">
        <f aca="false">E546+F546+G546+H546+I546+J546</f>
        <v>#VALUE!</v>
      </c>
    </row>
    <row r="547" customFormat="false" ht="17.25" hidden="false" customHeight="true" outlineLevel="0" collapsed="false">
      <c r="A547" s="24" t="s">
        <v>202</v>
      </c>
      <c r="B547" s="141" t="s">
        <v>203</v>
      </c>
      <c r="C547" s="20" t="s">
        <v>35</v>
      </c>
      <c r="D547" s="77" t="s">
        <v>28</v>
      </c>
      <c r="E547" s="142" t="e">
        <f aca="false">E548+E549+E550+E551</f>
        <v>#VALUE!</v>
      </c>
      <c r="F547" s="142" t="e">
        <f aca="false">F548+F549+F550+F551</f>
        <v>#VALUE!</v>
      </c>
      <c r="G547" s="142" t="n">
        <f aca="false">G548+G549+G550+G551</f>
        <v>92009.24</v>
      </c>
      <c r="H547" s="142" t="n">
        <f aca="false">H548+H549+H550+H551</f>
        <v>92009.24</v>
      </c>
      <c r="I547" s="142" t="n">
        <f aca="false">I548+I549+I550+I551</f>
        <v>92009.24</v>
      </c>
      <c r="J547" s="142" t="n">
        <f aca="false">J548+J549+J550+J551</f>
        <v>92009.24</v>
      </c>
      <c r="K547" s="132" t="e">
        <f aca="false">K548+K549+K550+K551</f>
        <v>#VALUE!</v>
      </c>
    </row>
    <row r="548" customFormat="false" ht="12.75" hidden="false" customHeight="true" outlineLevel="0" collapsed="false">
      <c r="A548" s="86"/>
      <c r="B548" s="141"/>
      <c r="C548" s="20"/>
      <c r="D548" s="67" t="s">
        <v>29</v>
      </c>
      <c r="E548" s="21" t="s">
        <v>89</v>
      </c>
      <c r="F548" s="21" t="s">
        <v>89</v>
      </c>
      <c r="G548" s="31" t="n">
        <v>0</v>
      </c>
      <c r="H548" s="31" t="n">
        <v>0</v>
      </c>
      <c r="I548" s="31" t="n">
        <v>0</v>
      </c>
      <c r="J548" s="31" t="n">
        <v>0</v>
      </c>
      <c r="K548" s="68" t="e">
        <f aca="false">E548+F548+G548+H548+I548+J548</f>
        <v>#VALUE!</v>
      </c>
    </row>
    <row r="549" customFormat="false" ht="12.75" hidden="false" customHeight="true" outlineLevel="0" collapsed="false">
      <c r="A549" s="86"/>
      <c r="B549" s="141"/>
      <c r="C549" s="20"/>
      <c r="D549" s="67" t="s">
        <v>30</v>
      </c>
      <c r="E549" s="48" t="n">
        <v>61477.5</v>
      </c>
      <c r="F549" s="48" t="n">
        <v>61477.5</v>
      </c>
      <c r="G549" s="48" t="n">
        <v>61477.5</v>
      </c>
      <c r="H549" s="48" t="n">
        <v>61477.5</v>
      </c>
      <c r="I549" s="48" t="n">
        <v>61477.5</v>
      </c>
      <c r="J549" s="48" t="n">
        <v>61477.5</v>
      </c>
      <c r="K549" s="68" t="n">
        <f aca="false">E549+F549+G549+H549+I549+J549</f>
        <v>368865</v>
      </c>
    </row>
    <row r="550" customFormat="false" ht="12.75" hidden="false" customHeight="true" outlineLevel="0" collapsed="false">
      <c r="A550" s="86"/>
      <c r="B550" s="141"/>
      <c r="C550" s="20"/>
      <c r="D550" s="67" t="s">
        <v>281</v>
      </c>
      <c r="E550" s="48" t="n">
        <f aca="false">92009.24-E549</f>
        <v>30531.74</v>
      </c>
      <c r="F550" s="48" t="n">
        <f aca="false">92009.24-F549</f>
        <v>30531.74</v>
      </c>
      <c r="G550" s="48" t="n">
        <f aca="false">92009.24-G549</f>
        <v>30531.74</v>
      </c>
      <c r="H550" s="48" t="n">
        <f aca="false">92009.24-H549</f>
        <v>30531.74</v>
      </c>
      <c r="I550" s="48" t="n">
        <f aca="false">92009.24-I549</f>
        <v>30531.74</v>
      </c>
      <c r="J550" s="48" t="n">
        <f aca="false">92009.24-J549</f>
        <v>30531.74</v>
      </c>
      <c r="K550" s="68" t="n">
        <f aca="false">E550+F550+G550+H550+I550+J550</f>
        <v>183190.44</v>
      </c>
    </row>
    <row r="551" customFormat="false" ht="12.75" hidden="false" customHeight="true" outlineLevel="0" collapsed="false">
      <c r="A551" s="86"/>
      <c r="B551" s="141"/>
      <c r="C551" s="20"/>
      <c r="D551" s="67" t="s">
        <v>32</v>
      </c>
      <c r="E551" s="25" t="s">
        <v>89</v>
      </c>
      <c r="F551" s="25" t="s">
        <v>89</v>
      </c>
      <c r="G551" s="143" t="n">
        <v>0</v>
      </c>
      <c r="H551" s="143" t="n">
        <v>0</v>
      </c>
      <c r="I551" s="143" t="n">
        <v>0</v>
      </c>
      <c r="J551" s="143" t="n">
        <v>0</v>
      </c>
      <c r="K551" s="68" t="e">
        <f aca="false">E551+F551+G551+H551+I551+J551</f>
        <v>#VALUE!</v>
      </c>
    </row>
    <row r="552" customFormat="false" ht="16.5" hidden="false" customHeight="true" outlineLevel="0" collapsed="false">
      <c r="A552" s="24" t="s">
        <v>204</v>
      </c>
      <c r="B552" s="115" t="s">
        <v>205</v>
      </c>
      <c r="C552" s="19" t="s">
        <v>35</v>
      </c>
      <c r="D552" s="55" t="s">
        <v>28</v>
      </c>
      <c r="E552" s="144" t="e">
        <f aca="false">E553+E554+E555+E556</f>
        <v>#VALUE!</v>
      </c>
      <c r="F552" s="144" t="e">
        <f aca="false">F553+F554+F555+F556</f>
        <v>#VALUE!</v>
      </c>
      <c r="G552" s="145" t="n">
        <f aca="false">G553+G554+G555+G556</f>
        <v>903.64</v>
      </c>
      <c r="H552" s="145" t="n">
        <f aca="false">H553+H554+H555+H556</f>
        <v>903.64</v>
      </c>
      <c r="I552" s="145" t="n">
        <f aca="false">I553+I554+I555+I556</f>
        <v>903.64</v>
      </c>
      <c r="J552" s="145" t="n">
        <f aca="false">J553+J554+J555+J556</f>
        <v>903.64</v>
      </c>
      <c r="K552" s="132" t="e">
        <f aca="false">K553+K554+K555+K556</f>
        <v>#VALUE!</v>
      </c>
    </row>
    <row r="553" customFormat="false" ht="16.5" hidden="false" customHeight="true" outlineLevel="0" collapsed="false">
      <c r="A553" s="86"/>
      <c r="B553" s="115"/>
      <c r="C553" s="19"/>
      <c r="D553" s="55" t="s">
        <v>29</v>
      </c>
      <c r="E553" s="21" t="s">
        <v>89</v>
      </c>
      <c r="F553" s="21" t="s">
        <v>89</v>
      </c>
      <c r="G553" s="31" t="n">
        <v>0</v>
      </c>
      <c r="H553" s="31" t="n">
        <v>0</v>
      </c>
      <c r="I553" s="31" t="n">
        <v>0</v>
      </c>
      <c r="J553" s="31" t="n">
        <v>0</v>
      </c>
      <c r="K553" s="68" t="e">
        <f aca="false">E553+F553+G553+H553+I553+J553</f>
        <v>#VALUE!</v>
      </c>
    </row>
    <row r="554" customFormat="false" ht="16.5" hidden="false" customHeight="true" outlineLevel="0" collapsed="false">
      <c r="A554" s="86"/>
      <c r="B554" s="115"/>
      <c r="C554" s="19"/>
      <c r="D554" s="55" t="s">
        <v>30</v>
      </c>
      <c r="E554" s="48" t="n">
        <v>33236.2</v>
      </c>
      <c r="F554" s="48" t="n">
        <v>50042</v>
      </c>
      <c r="G554" s="31" t="n">
        <v>0</v>
      </c>
      <c r="H554" s="31" t="n">
        <v>0</v>
      </c>
      <c r="I554" s="31" t="n">
        <v>0</v>
      </c>
      <c r="J554" s="31" t="n">
        <v>0</v>
      </c>
      <c r="K554" s="68" t="n">
        <f aca="false">E554+F554+G554+H554+I554+J554</f>
        <v>83278.2</v>
      </c>
    </row>
    <row r="555" customFormat="false" ht="16.5" hidden="false" customHeight="true" outlineLevel="0" collapsed="false">
      <c r="A555" s="86"/>
      <c r="B555" s="115"/>
      <c r="C555" s="19"/>
      <c r="D555" s="55" t="s">
        <v>281</v>
      </c>
      <c r="E555" s="31" t="n">
        <f aca="false">35103.12-E554</f>
        <v>1866.92000000001</v>
      </c>
      <c r="F555" s="31" t="n">
        <f aca="false">51906.24-F554</f>
        <v>1864.24</v>
      </c>
      <c r="G555" s="31" t="n">
        <v>903.64</v>
      </c>
      <c r="H555" s="31" t="n">
        <v>903.64</v>
      </c>
      <c r="I555" s="31" t="n">
        <v>903.64</v>
      </c>
      <c r="J555" s="31" t="n">
        <v>903.64</v>
      </c>
      <c r="K555" s="68" t="n">
        <f aca="false">E555+F555+G555+H555+I555+J555</f>
        <v>7345.72000000001</v>
      </c>
    </row>
    <row r="556" customFormat="false" ht="16.5" hidden="false" customHeight="true" outlineLevel="0" collapsed="false">
      <c r="A556" s="86"/>
      <c r="B556" s="115"/>
      <c r="C556" s="19"/>
      <c r="D556" s="55" t="s">
        <v>32</v>
      </c>
      <c r="E556" s="21" t="s">
        <v>89</v>
      </c>
      <c r="F556" s="21" t="s">
        <v>89</v>
      </c>
      <c r="G556" s="31" t="n">
        <v>0</v>
      </c>
      <c r="H556" s="31" t="n">
        <v>0</v>
      </c>
      <c r="I556" s="31" t="n">
        <v>0</v>
      </c>
      <c r="J556" s="31" t="n">
        <v>0</v>
      </c>
      <c r="K556" s="68" t="e">
        <f aca="false">E556+F556+G556+H556+I556+J556</f>
        <v>#VALUE!</v>
      </c>
    </row>
    <row r="557" customFormat="false" ht="12.75" hidden="false" customHeight="true" outlineLevel="0" collapsed="false">
      <c r="A557" s="20" t="s">
        <v>206</v>
      </c>
      <c r="B557" s="77" t="s">
        <v>350</v>
      </c>
      <c r="C557" s="77"/>
      <c r="D557" s="77"/>
      <c r="E557" s="77"/>
      <c r="F557" s="77"/>
      <c r="G557" s="77"/>
      <c r="H557" s="77"/>
      <c r="I557" s="77"/>
      <c r="J557" s="77"/>
      <c r="K557" s="26"/>
    </row>
    <row r="558" s="151" customFormat="true" ht="27" hidden="false" customHeight="true" outlineLevel="0" collapsed="false">
      <c r="A558" s="146" t="s">
        <v>208</v>
      </c>
      <c r="B558" s="147" t="s">
        <v>351</v>
      </c>
      <c r="C558" s="148" t="s">
        <v>27</v>
      </c>
      <c r="D558" s="148" t="s">
        <v>28</v>
      </c>
      <c r="E558" s="149" t="e">
        <f aca="false">E559+E560+E561+E562</f>
        <v>#VALUE!</v>
      </c>
      <c r="F558" s="149" t="e">
        <f aca="false">F559+F560+F561+F562</f>
        <v>#VALUE!</v>
      </c>
      <c r="G558" s="149" t="n">
        <f aca="false">G559+G560+G561+G562</f>
        <v>750</v>
      </c>
      <c r="H558" s="149" t="n">
        <f aca="false">H559+H560+H561+H562</f>
        <v>0</v>
      </c>
      <c r="I558" s="149" t="n">
        <f aca="false">I559+I560+I561+I562</f>
        <v>0</v>
      </c>
      <c r="J558" s="149" t="n">
        <f aca="false">J559+J560+J561+J562</f>
        <v>0</v>
      </c>
      <c r="K558" s="149" t="e">
        <f aca="false">K559+K560+K561+K562</f>
        <v>#VALUE!</v>
      </c>
      <c r="L558" s="150"/>
    </row>
    <row r="559" customFormat="false" ht="12.75" hidden="false" customHeight="true" outlineLevel="0" collapsed="false">
      <c r="A559" s="65"/>
      <c r="B559" s="147"/>
      <c r="C559" s="66"/>
      <c r="D559" s="148" t="s">
        <v>29</v>
      </c>
      <c r="E559" s="68" t="e">
        <f aca="false">E564</f>
        <v>#VALUE!</v>
      </c>
      <c r="F559" s="68" t="e">
        <f aca="false">F564</f>
        <v>#VALUE!</v>
      </c>
      <c r="G559" s="68" t="n">
        <f aca="false">G564</f>
        <v>0</v>
      </c>
      <c r="H559" s="68" t="n">
        <f aca="false">H564</f>
        <v>0</v>
      </c>
      <c r="I559" s="68" t="n">
        <f aca="false">I564</f>
        <v>0</v>
      </c>
      <c r="J559" s="68" t="n">
        <f aca="false">J564</f>
        <v>0</v>
      </c>
      <c r="K559" s="68" t="e">
        <f aca="false">E559+F559+G559+H559+I559+J559</f>
        <v>#VALUE!</v>
      </c>
    </row>
    <row r="560" customFormat="false" ht="12.75" hidden="false" customHeight="true" outlineLevel="0" collapsed="false">
      <c r="A560" s="65"/>
      <c r="B560" s="147"/>
      <c r="C560" s="66"/>
      <c r="D560" s="148" t="s">
        <v>30</v>
      </c>
      <c r="E560" s="68" t="n">
        <f aca="false">E565</f>
        <v>740</v>
      </c>
      <c r="F560" s="68" t="n">
        <f aca="false">F565</f>
        <v>740</v>
      </c>
      <c r="G560" s="68" t="n">
        <f aca="false">G565</f>
        <v>740</v>
      </c>
      <c r="H560" s="68" t="n">
        <f aca="false">H565</f>
        <v>0</v>
      </c>
      <c r="I560" s="68" t="n">
        <f aca="false">I565</f>
        <v>0</v>
      </c>
      <c r="J560" s="68" t="n">
        <f aca="false">J565</f>
        <v>0</v>
      </c>
      <c r="K560" s="68" t="n">
        <f aca="false">E560+F560+G560+H560+I560+J560</f>
        <v>2220</v>
      </c>
    </row>
    <row r="561" customFormat="false" ht="12.75" hidden="false" customHeight="true" outlineLevel="0" collapsed="false">
      <c r="A561" s="65"/>
      <c r="B561" s="147"/>
      <c r="C561" s="66"/>
      <c r="D561" s="148" t="s">
        <v>281</v>
      </c>
      <c r="E561" s="68" t="e">
        <f aca="false">E566</f>
        <v>#VALUE!</v>
      </c>
      <c r="F561" s="68" t="e">
        <f aca="false">F566</f>
        <v>#VALUE!</v>
      </c>
      <c r="G561" s="68" t="n">
        <f aca="false">G566</f>
        <v>10</v>
      </c>
      <c r="H561" s="68" t="n">
        <f aca="false">H566</f>
        <v>0</v>
      </c>
      <c r="I561" s="68" t="n">
        <f aca="false">I566</f>
        <v>0</v>
      </c>
      <c r="J561" s="68" t="n">
        <f aca="false">J566</f>
        <v>0</v>
      </c>
      <c r="K561" s="68" t="e">
        <f aca="false">E561+F561+G561+H561+I561+J561</f>
        <v>#VALUE!</v>
      </c>
    </row>
    <row r="562" customFormat="false" ht="12.75" hidden="false" customHeight="true" outlineLevel="0" collapsed="false">
      <c r="A562" s="65"/>
      <c r="B562" s="147"/>
      <c r="C562" s="66"/>
      <c r="D562" s="148" t="s">
        <v>32</v>
      </c>
      <c r="E562" s="68" t="e">
        <f aca="false">E567</f>
        <v>#VALUE!</v>
      </c>
      <c r="F562" s="68" t="e">
        <f aca="false">F567</f>
        <v>#VALUE!</v>
      </c>
      <c r="G562" s="68" t="n">
        <f aca="false">G567</f>
        <v>0</v>
      </c>
      <c r="H562" s="68" t="n">
        <f aca="false">H567</f>
        <v>0</v>
      </c>
      <c r="I562" s="68" t="n">
        <f aca="false">I567</f>
        <v>0</v>
      </c>
      <c r="J562" s="68" t="n">
        <f aca="false">J567</f>
        <v>0</v>
      </c>
      <c r="K562" s="68" t="e">
        <f aca="false">E562+F562+G562+H562+I562+J562</f>
        <v>#VALUE!</v>
      </c>
    </row>
    <row r="563" customFormat="false" ht="14.25" hidden="false" customHeight="true" outlineLevel="0" collapsed="false">
      <c r="A563" s="65"/>
      <c r="B563" s="147"/>
      <c r="C563" s="19" t="s">
        <v>33</v>
      </c>
      <c r="D563" s="148" t="s">
        <v>28</v>
      </c>
      <c r="E563" s="149" t="e">
        <f aca="false">E564+E565+E566+E567</f>
        <v>#VALUE!</v>
      </c>
      <c r="F563" s="149" t="e">
        <f aca="false">F564+F565+F566+F567</f>
        <v>#VALUE!</v>
      </c>
      <c r="G563" s="149" t="n">
        <f aca="false">G564+G565+G566+G567</f>
        <v>750</v>
      </c>
      <c r="H563" s="149" t="n">
        <f aca="false">H564+H565+H566+H567</f>
        <v>0</v>
      </c>
      <c r="I563" s="149" t="n">
        <f aca="false">I564+I565+I566+I567</f>
        <v>0</v>
      </c>
      <c r="J563" s="149" t="n">
        <f aca="false">J564+J565+J566+J567</f>
        <v>0</v>
      </c>
      <c r="K563" s="149" t="e">
        <f aca="false">K564+K565+K566+K567</f>
        <v>#VALUE!</v>
      </c>
    </row>
    <row r="564" customFormat="false" ht="12.75" hidden="false" customHeight="true" outlineLevel="0" collapsed="false">
      <c r="A564" s="65"/>
      <c r="B564" s="147"/>
      <c r="C564" s="19"/>
      <c r="D564" s="148" t="s">
        <v>29</v>
      </c>
      <c r="E564" s="68" t="e">
        <f aca="false">E569+E574+E579</f>
        <v>#VALUE!</v>
      </c>
      <c r="F564" s="68" t="e">
        <f aca="false">F569+F574+F579</f>
        <v>#VALUE!</v>
      </c>
      <c r="G564" s="68" t="n">
        <f aca="false">G569+G574+G579</f>
        <v>0</v>
      </c>
      <c r="H564" s="68" t="n">
        <f aca="false">H569+H574+H579</f>
        <v>0</v>
      </c>
      <c r="I564" s="68" t="n">
        <f aca="false">I569+I574+I579</f>
        <v>0</v>
      </c>
      <c r="J564" s="68" t="n">
        <f aca="false">J569+J574+J579</f>
        <v>0</v>
      </c>
      <c r="K564" s="68" t="e">
        <f aca="false">E564+F564+G564+H564+I564+J564</f>
        <v>#VALUE!</v>
      </c>
    </row>
    <row r="565" customFormat="false" ht="12.75" hidden="false" customHeight="true" outlineLevel="0" collapsed="false">
      <c r="A565" s="65"/>
      <c r="B565" s="147"/>
      <c r="C565" s="19"/>
      <c r="D565" s="148" t="s">
        <v>30</v>
      </c>
      <c r="E565" s="68" t="n">
        <f aca="false">E570+E575+E580</f>
        <v>740</v>
      </c>
      <c r="F565" s="68" t="n">
        <f aca="false">F570+F575+F580</f>
        <v>740</v>
      </c>
      <c r="G565" s="68" t="n">
        <f aca="false">G570+G575+G580</f>
        <v>740</v>
      </c>
      <c r="H565" s="68" t="n">
        <f aca="false">H570+H575+H580</f>
        <v>0</v>
      </c>
      <c r="I565" s="68" t="n">
        <f aca="false">I570+I575+I580</f>
        <v>0</v>
      </c>
      <c r="J565" s="68" t="n">
        <f aca="false">J570+J575+J580</f>
        <v>0</v>
      </c>
      <c r="K565" s="68" t="n">
        <f aca="false">E565+F565+G565+H565+I565+J565</f>
        <v>2220</v>
      </c>
    </row>
    <row r="566" customFormat="false" ht="12.75" hidden="false" customHeight="true" outlineLevel="0" collapsed="false">
      <c r="A566" s="65"/>
      <c r="B566" s="147"/>
      <c r="C566" s="19"/>
      <c r="D566" s="148" t="s">
        <v>281</v>
      </c>
      <c r="E566" s="68" t="e">
        <f aca="false">E571+E576+E581</f>
        <v>#VALUE!</v>
      </c>
      <c r="F566" s="68" t="e">
        <f aca="false">F571+F576+F581</f>
        <v>#VALUE!</v>
      </c>
      <c r="G566" s="68" t="n">
        <f aca="false">G571+G576+G581</f>
        <v>10</v>
      </c>
      <c r="H566" s="68" t="n">
        <f aca="false">H571+H576+H581</f>
        <v>0</v>
      </c>
      <c r="I566" s="68" t="n">
        <f aca="false">I571+I576+I581</f>
        <v>0</v>
      </c>
      <c r="J566" s="68" t="n">
        <f aca="false">J571+J576+J581</f>
        <v>0</v>
      </c>
      <c r="K566" s="68" t="e">
        <f aca="false">E566+F566+G566+H566+I566+J566</f>
        <v>#VALUE!</v>
      </c>
    </row>
    <row r="567" customFormat="false" ht="12.75" hidden="false" customHeight="true" outlineLevel="0" collapsed="false">
      <c r="A567" s="65"/>
      <c r="B567" s="147"/>
      <c r="C567" s="19"/>
      <c r="D567" s="148" t="s">
        <v>32</v>
      </c>
      <c r="E567" s="68" t="e">
        <f aca="false">E572+E577+E582</f>
        <v>#VALUE!</v>
      </c>
      <c r="F567" s="68" t="e">
        <f aca="false">F572+F577+F582</f>
        <v>#VALUE!</v>
      </c>
      <c r="G567" s="68" t="n">
        <f aca="false">G572+G577+G582</f>
        <v>0</v>
      </c>
      <c r="H567" s="68" t="n">
        <f aca="false">H572+H577+H582</f>
        <v>0</v>
      </c>
      <c r="I567" s="68" t="n">
        <f aca="false">I572+I577+I582</f>
        <v>0</v>
      </c>
      <c r="J567" s="68" t="n">
        <f aca="false">J572+J577+J582</f>
        <v>0</v>
      </c>
      <c r="K567" s="68" t="e">
        <f aca="false">E567+F567+G567+H567+I567+J567</f>
        <v>#VALUE!</v>
      </c>
    </row>
    <row r="568" customFormat="false" ht="16.5" hidden="false" customHeight="true" outlineLevel="0" collapsed="false">
      <c r="A568" s="24" t="s">
        <v>210</v>
      </c>
      <c r="B568" s="84" t="s">
        <v>211</v>
      </c>
      <c r="C568" s="22" t="s">
        <v>33</v>
      </c>
      <c r="D568" s="77" t="s">
        <v>28</v>
      </c>
      <c r="E568" s="149" t="e">
        <f aca="false">E569+E570+E571+E572</f>
        <v>#VALUE!</v>
      </c>
      <c r="F568" s="149" t="e">
        <f aca="false">F569+F570+F571+F572</f>
        <v>#VALUE!</v>
      </c>
      <c r="G568" s="149" t="n">
        <f aca="false">G569+G570+G571+G572</f>
        <v>90</v>
      </c>
      <c r="H568" s="149" t="n">
        <f aca="false">H569+H570+H571+H572</f>
        <v>0</v>
      </c>
      <c r="I568" s="149" t="n">
        <f aca="false">I569+I570+I571+I572</f>
        <v>0</v>
      </c>
      <c r="J568" s="149" t="n">
        <f aca="false">J569+J570+J571+J572</f>
        <v>0</v>
      </c>
      <c r="K568" s="149" t="e">
        <f aca="false">K569+K570+K571+K572</f>
        <v>#VALUE!</v>
      </c>
    </row>
    <row r="569" customFormat="false" ht="16.5" hidden="false" customHeight="true" outlineLevel="0" collapsed="false">
      <c r="A569" s="86"/>
      <c r="B569" s="84"/>
      <c r="C569" s="22"/>
      <c r="D569" s="77" t="s">
        <v>29</v>
      </c>
      <c r="E569" s="101" t="s">
        <v>89</v>
      </c>
      <c r="F569" s="101" t="s">
        <v>89</v>
      </c>
      <c r="G569" s="93" t="n">
        <v>0</v>
      </c>
      <c r="H569" s="93" t="n">
        <v>0</v>
      </c>
      <c r="I569" s="93" t="n">
        <v>0</v>
      </c>
      <c r="J569" s="93" t="n">
        <v>0</v>
      </c>
      <c r="K569" s="68" t="e">
        <f aca="false">E569+F569+G569+H569+I569+J569</f>
        <v>#VALUE!</v>
      </c>
    </row>
    <row r="570" customFormat="false" ht="16.5" hidden="false" customHeight="true" outlineLevel="0" collapsed="false">
      <c r="A570" s="86"/>
      <c r="B570" s="84"/>
      <c r="C570" s="22"/>
      <c r="D570" s="77" t="s">
        <v>30</v>
      </c>
      <c r="E570" s="101" t="n">
        <v>90</v>
      </c>
      <c r="F570" s="101" t="n">
        <v>90</v>
      </c>
      <c r="G570" s="93" t="n">
        <v>90</v>
      </c>
      <c r="H570" s="93" t="n">
        <v>0</v>
      </c>
      <c r="I570" s="93" t="n">
        <v>0</v>
      </c>
      <c r="J570" s="93" t="n">
        <v>0</v>
      </c>
      <c r="K570" s="68" t="n">
        <f aca="false">E570+F570+G570+H570+I570+J570</f>
        <v>270</v>
      </c>
    </row>
    <row r="571" customFormat="false" ht="16.5" hidden="false" customHeight="true" outlineLevel="0" collapsed="false">
      <c r="A571" s="86"/>
      <c r="B571" s="84"/>
      <c r="C571" s="22"/>
      <c r="D571" s="77" t="s">
        <v>281</v>
      </c>
      <c r="E571" s="101" t="s">
        <v>89</v>
      </c>
      <c r="F571" s="101" t="s">
        <v>89</v>
      </c>
      <c r="G571" s="93" t="n">
        <v>0</v>
      </c>
      <c r="H571" s="93" t="n">
        <v>0</v>
      </c>
      <c r="I571" s="93" t="n">
        <v>0</v>
      </c>
      <c r="J571" s="93" t="n">
        <v>0</v>
      </c>
      <c r="K571" s="68" t="e">
        <f aca="false">E571+F571+G571+H571+I571+J571</f>
        <v>#VALUE!</v>
      </c>
    </row>
    <row r="572" customFormat="false" ht="16.5" hidden="false" customHeight="true" outlineLevel="0" collapsed="false">
      <c r="A572" s="86"/>
      <c r="B572" s="84"/>
      <c r="C572" s="22"/>
      <c r="D572" s="77" t="s">
        <v>32</v>
      </c>
      <c r="E572" s="101" t="s">
        <v>89</v>
      </c>
      <c r="F572" s="101" t="s">
        <v>89</v>
      </c>
      <c r="G572" s="93" t="n">
        <v>0</v>
      </c>
      <c r="H572" s="93" t="n">
        <v>0</v>
      </c>
      <c r="I572" s="93" t="n">
        <v>0</v>
      </c>
      <c r="J572" s="93" t="n">
        <v>0</v>
      </c>
      <c r="K572" s="68" t="e">
        <f aca="false">E572+F572+G572+H572+I572+J572</f>
        <v>#VALUE!</v>
      </c>
    </row>
    <row r="573" customFormat="false" ht="16.5" hidden="false" customHeight="true" outlineLevel="0" collapsed="false">
      <c r="A573" s="24" t="s">
        <v>212</v>
      </c>
      <c r="B573" s="84" t="s">
        <v>213</v>
      </c>
      <c r="C573" s="22" t="s">
        <v>33</v>
      </c>
      <c r="D573" s="77" t="s">
        <v>28</v>
      </c>
      <c r="E573" s="149" t="e">
        <f aca="false">E574+E575+E576+E577</f>
        <v>#VALUE!</v>
      </c>
      <c r="F573" s="149" t="e">
        <f aca="false">F574+F575+F576+F577</f>
        <v>#VALUE!</v>
      </c>
      <c r="G573" s="149" t="n">
        <f aca="false">G574+G575+G576+G577</f>
        <v>130</v>
      </c>
      <c r="H573" s="149" t="n">
        <f aca="false">H574+H575+H576+H577</f>
        <v>0</v>
      </c>
      <c r="I573" s="149" t="n">
        <f aca="false">I574+I575+I576+I577</f>
        <v>0</v>
      </c>
      <c r="J573" s="149" t="n">
        <f aca="false">J574+J575+J576+J577</f>
        <v>0</v>
      </c>
      <c r="K573" s="149" t="e">
        <f aca="false">K574+K575+K576+K577</f>
        <v>#VALUE!</v>
      </c>
    </row>
    <row r="574" customFormat="false" ht="16.5" hidden="false" customHeight="true" outlineLevel="0" collapsed="false">
      <c r="A574" s="86"/>
      <c r="B574" s="84"/>
      <c r="C574" s="22"/>
      <c r="D574" s="77" t="s">
        <v>29</v>
      </c>
      <c r="E574" s="101" t="s">
        <v>89</v>
      </c>
      <c r="F574" s="101" t="s">
        <v>89</v>
      </c>
      <c r="G574" s="93" t="n">
        <v>0</v>
      </c>
      <c r="H574" s="93" t="n">
        <v>0</v>
      </c>
      <c r="I574" s="93" t="n">
        <v>0</v>
      </c>
      <c r="J574" s="93" t="n">
        <v>0</v>
      </c>
      <c r="K574" s="68" t="e">
        <f aca="false">E574+F574+G574+H574+I574+J574</f>
        <v>#VALUE!</v>
      </c>
    </row>
    <row r="575" customFormat="false" ht="16.5" hidden="false" customHeight="true" outlineLevel="0" collapsed="false">
      <c r="A575" s="86"/>
      <c r="B575" s="84"/>
      <c r="C575" s="22"/>
      <c r="D575" s="77" t="s">
        <v>30</v>
      </c>
      <c r="E575" s="101" t="n">
        <v>130</v>
      </c>
      <c r="F575" s="101" t="n">
        <v>130</v>
      </c>
      <c r="G575" s="93" t="n">
        <v>130</v>
      </c>
      <c r="H575" s="93" t="n">
        <v>0</v>
      </c>
      <c r="I575" s="93" t="n">
        <v>0</v>
      </c>
      <c r="J575" s="93" t="n">
        <v>0</v>
      </c>
      <c r="K575" s="68" t="n">
        <f aca="false">E575+F575+G575+H575+I575+J575</f>
        <v>390</v>
      </c>
    </row>
    <row r="576" customFormat="false" ht="16.5" hidden="false" customHeight="true" outlineLevel="0" collapsed="false">
      <c r="A576" s="86"/>
      <c r="B576" s="84"/>
      <c r="C576" s="22"/>
      <c r="D576" s="77" t="s">
        <v>281</v>
      </c>
      <c r="E576" s="101" t="s">
        <v>89</v>
      </c>
      <c r="F576" s="101" t="s">
        <v>89</v>
      </c>
      <c r="G576" s="93" t="n">
        <v>0</v>
      </c>
      <c r="H576" s="93" t="n">
        <v>0</v>
      </c>
      <c r="I576" s="93" t="n">
        <v>0</v>
      </c>
      <c r="J576" s="93" t="n">
        <v>0</v>
      </c>
      <c r="K576" s="68" t="e">
        <f aca="false">E576+F576+G576+H576+I576+J576</f>
        <v>#VALUE!</v>
      </c>
    </row>
    <row r="577" customFormat="false" ht="16.5" hidden="false" customHeight="true" outlineLevel="0" collapsed="false">
      <c r="A577" s="86"/>
      <c r="B577" s="84"/>
      <c r="C577" s="22"/>
      <c r="D577" s="77" t="s">
        <v>32</v>
      </c>
      <c r="E577" s="101" t="s">
        <v>89</v>
      </c>
      <c r="F577" s="101" t="s">
        <v>89</v>
      </c>
      <c r="G577" s="93" t="n">
        <v>0</v>
      </c>
      <c r="H577" s="93" t="n">
        <v>0</v>
      </c>
      <c r="I577" s="93" t="n">
        <v>0</v>
      </c>
      <c r="J577" s="93" t="n">
        <v>0</v>
      </c>
      <c r="K577" s="68" t="e">
        <f aca="false">E577+F577+G577+H577+I577+J577</f>
        <v>#VALUE!</v>
      </c>
    </row>
    <row r="578" customFormat="false" ht="16.5" hidden="false" customHeight="true" outlineLevel="0" collapsed="false">
      <c r="A578" s="24" t="s">
        <v>214</v>
      </c>
      <c r="B578" s="84" t="s">
        <v>215</v>
      </c>
      <c r="C578" s="22" t="s">
        <v>33</v>
      </c>
      <c r="D578" s="77" t="s">
        <v>28</v>
      </c>
      <c r="E578" s="149" t="e">
        <f aca="false">E579+E580+E581+E582</f>
        <v>#VALUE!</v>
      </c>
      <c r="F578" s="149" t="e">
        <f aca="false">F579+F580+F581+F582</f>
        <v>#VALUE!</v>
      </c>
      <c r="G578" s="149" t="n">
        <f aca="false">G579+G580+G581+G582</f>
        <v>530</v>
      </c>
      <c r="H578" s="149" t="n">
        <f aca="false">H579+H580+H581+H582</f>
        <v>0</v>
      </c>
      <c r="I578" s="149" t="n">
        <f aca="false">I579+I580+I581+I582</f>
        <v>0</v>
      </c>
      <c r="J578" s="149" t="n">
        <f aca="false">J579+J580+J581+J582</f>
        <v>0</v>
      </c>
      <c r="K578" s="149" t="e">
        <f aca="false">K579+K580+K581+K582</f>
        <v>#VALUE!</v>
      </c>
    </row>
    <row r="579" customFormat="false" ht="16.5" hidden="false" customHeight="true" outlineLevel="0" collapsed="false">
      <c r="A579" s="86"/>
      <c r="B579" s="84"/>
      <c r="C579" s="22"/>
      <c r="D579" s="77" t="s">
        <v>29</v>
      </c>
      <c r="E579" s="101" t="s">
        <v>89</v>
      </c>
      <c r="F579" s="101" t="s">
        <v>89</v>
      </c>
      <c r="G579" s="93" t="n">
        <v>0</v>
      </c>
      <c r="H579" s="93" t="n">
        <v>0</v>
      </c>
      <c r="I579" s="93" t="n">
        <v>0</v>
      </c>
      <c r="J579" s="93" t="n">
        <v>0</v>
      </c>
      <c r="K579" s="68" t="e">
        <f aca="false">E579+F579+G579+H579+I579+J579</f>
        <v>#VALUE!</v>
      </c>
    </row>
    <row r="580" customFormat="false" ht="16.5" hidden="false" customHeight="true" outlineLevel="0" collapsed="false">
      <c r="A580" s="86"/>
      <c r="B580" s="84"/>
      <c r="C580" s="22"/>
      <c r="D580" s="77" t="s">
        <v>30</v>
      </c>
      <c r="E580" s="93" t="n">
        <v>520</v>
      </c>
      <c r="F580" s="93" t="n">
        <v>520</v>
      </c>
      <c r="G580" s="93" t="n">
        <v>520</v>
      </c>
      <c r="H580" s="93" t="n">
        <v>0</v>
      </c>
      <c r="I580" s="93" t="n">
        <v>0</v>
      </c>
      <c r="J580" s="93" t="n">
        <v>0</v>
      </c>
      <c r="K580" s="68" t="n">
        <f aca="false">E580+F580+G580+H580+I580+J580</f>
        <v>1560</v>
      </c>
    </row>
    <row r="581" customFormat="false" ht="16.5" hidden="false" customHeight="true" outlineLevel="0" collapsed="false">
      <c r="A581" s="86"/>
      <c r="B581" s="84"/>
      <c r="C581" s="22"/>
      <c r="D581" s="77" t="s">
        <v>281</v>
      </c>
      <c r="E581" s="101" t="s">
        <v>352</v>
      </c>
      <c r="F581" s="101" t="s">
        <v>352</v>
      </c>
      <c r="G581" s="93" t="n">
        <v>10</v>
      </c>
      <c r="H581" s="139" t="n">
        <v>0</v>
      </c>
      <c r="I581" s="139" t="n">
        <v>0</v>
      </c>
      <c r="J581" s="139" t="n">
        <v>0</v>
      </c>
      <c r="K581" s="68" t="e">
        <f aca="false">E581+F581+G581+H581+I581+J581</f>
        <v>#VALUE!</v>
      </c>
    </row>
    <row r="582" customFormat="false" ht="16.5" hidden="false" customHeight="true" outlineLevel="0" collapsed="false">
      <c r="A582" s="86"/>
      <c r="B582" s="84"/>
      <c r="C582" s="22"/>
      <c r="D582" s="77" t="s">
        <v>32</v>
      </c>
      <c r="E582" s="101" t="s">
        <v>89</v>
      </c>
      <c r="F582" s="101" t="s">
        <v>89</v>
      </c>
      <c r="G582" s="93" t="n">
        <v>0</v>
      </c>
      <c r="H582" s="93" t="n">
        <v>0</v>
      </c>
      <c r="I582" s="93" t="n">
        <v>0</v>
      </c>
      <c r="J582" s="93" t="n">
        <v>0</v>
      </c>
      <c r="K582" s="68" t="e">
        <f aca="false">E582+F582+G582+H582+I582+J582</f>
        <v>#VALUE!</v>
      </c>
    </row>
    <row r="583" s="151" customFormat="true" ht="27" hidden="false" customHeight="true" outlineLevel="0" collapsed="false">
      <c r="A583" s="152" t="s">
        <v>216</v>
      </c>
      <c r="B583" s="70" t="s">
        <v>353</v>
      </c>
      <c r="C583" s="153" t="s">
        <v>27</v>
      </c>
      <c r="D583" s="148" t="s">
        <v>28</v>
      </c>
      <c r="E583" s="149" t="e">
        <f aca="false">E584+E585+E586+E587</f>
        <v>#VALUE!</v>
      </c>
      <c r="F583" s="149" t="e">
        <f aca="false">F584+F585+F586+F587</f>
        <v>#VALUE!</v>
      </c>
      <c r="G583" s="149" t="n">
        <f aca="false">G584+G585+G586+G587</f>
        <v>8600.8</v>
      </c>
      <c r="H583" s="149" t="n">
        <f aca="false">H584+H585+H586+H587</f>
        <v>9358.8</v>
      </c>
      <c r="I583" s="149" t="n">
        <f aca="false">I584+I585+I586+I587</f>
        <v>9650</v>
      </c>
      <c r="J583" s="149" t="n">
        <f aca="false">J584+J585+J586+J587</f>
        <v>9980</v>
      </c>
      <c r="K583" s="149" t="e">
        <f aca="false">K584+K585+K586+K587</f>
        <v>#VALUE!</v>
      </c>
      <c r="L583" s="150"/>
    </row>
    <row r="584" customFormat="false" ht="12.75" hidden="false" customHeight="true" outlineLevel="0" collapsed="false">
      <c r="A584" s="86"/>
      <c r="B584" s="70"/>
      <c r="C584" s="154"/>
      <c r="D584" s="148" t="s">
        <v>29</v>
      </c>
      <c r="E584" s="68" t="e">
        <f aca="false">E589</f>
        <v>#VALUE!</v>
      </c>
      <c r="F584" s="68" t="e">
        <f aca="false">F589</f>
        <v>#VALUE!</v>
      </c>
      <c r="G584" s="68" t="n">
        <f aca="false">G589</f>
        <v>0</v>
      </c>
      <c r="H584" s="68" t="n">
        <f aca="false">H589</f>
        <v>0</v>
      </c>
      <c r="I584" s="68" t="n">
        <f aca="false">I589</f>
        <v>0</v>
      </c>
      <c r="J584" s="68" t="n">
        <f aca="false">J589</f>
        <v>0</v>
      </c>
      <c r="K584" s="68" t="e">
        <f aca="false">E584+F584+G584+H584+I584+J584</f>
        <v>#VALUE!</v>
      </c>
    </row>
    <row r="585" customFormat="false" ht="12.75" hidden="false" customHeight="true" outlineLevel="0" collapsed="false">
      <c r="A585" s="86"/>
      <c r="B585" s="70"/>
      <c r="C585" s="154"/>
      <c r="D585" s="148" t="s">
        <v>30</v>
      </c>
      <c r="E585" s="68" t="e">
        <f aca="false">E590</f>
        <v>#VALUE!</v>
      </c>
      <c r="F585" s="68" t="e">
        <f aca="false">F590</f>
        <v>#VALUE!</v>
      </c>
      <c r="G585" s="68" t="n">
        <f aca="false">G590</f>
        <v>0</v>
      </c>
      <c r="H585" s="68" t="n">
        <f aca="false">H590</f>
        <v>0</v>
      </c>
      <c r="I585" s="68" t="n">
        <f aca="false">I590</f>
        <v>0</v>
      </c>
      <c r="J585" s="68" t="n">
        <f aca="false">J590</f>
        <v>0</v>
      </c>
      <c r="K585" s="68" t="e">
        <f aca="false">E585+F585+G585+H585+I585+J585</f>
        <v>#VALUE!</v>
      </c>
    </row>
    <row r="586" customFormat="false" ht="12.75" hidden="false" customHeight="true" outlineLevel="0" collapsed="false">
      <c r="A586" s="86"/>
      <c r="B586" s="70"/>
      <c r="C586" s="154"/>
      <c r="D586" s="148" t="s">
        <v>281</v>
      </c>
      <c r="E586" s="68" t="e">
        <f aca="false">E591</f>
        <v>#VALUE!</v>
      </c>
      <c r="F586" s="68" t="e">
        <f aca="false">F591</f>
        <v>#VALUE!</v>
      </c>
      <c r="G586" s="68" t="n">
        <f aca="false">G591</f>
        <v>8600.8</v>
      </c>
      <c r="H586" s="68" t="n">
        <f aca="false">H591</f>
        <v>9358.8</v>
      </c>
      <c r="I586" s="68" t="n">
        <f aca="false">I591</f>
        <v>9650</v>
      </c>
      <c r="J586" s="68" t="n">
        <f aca="false">J591</f>
        <v>9980</v>
      </c>
      <c r="K586" s="68" t="e">
        <f aca="false">E586+F586+G586+H586+I586+J586</f>
        <v>#VALUE!</v>
      </c>
    </row>
    <row r="587" customFormat="false" ht="12.75" hidden="false" customHeight="true" outlineLevel="0" collapsed="false">
      <c r="A587" s="86"/>
      <c r="B587" s="70"/>
      <c r="C587" s="154"/>
      <c r="D587" s="148" t="s">
        <v>32</v>
      </c>
      <c r="E587" s="68" t="e">
        <f aca="false">E592</f>
        <v>#VALUE!</v>
      </c>
      <c r="F587" s="68" t="e">
        <f aca="false">F592</f>
        <v>#VALUE!</v>
      </c>
      <c r="G587" s="68" t="n">
        <f aca="false">G592</f>
        <v>0</v>
      </c>
      <c r="H587" s="68" t="n">
        <f aca="false">H592</f>
        <v>0</v>
      </c>
      <c r="I587" s="68" t="n">
        <f aca="false">I592</f>
        <v>0</v>
      </c>
      <c r="J587" s="68" t="n">
        <f aca="false">J592</f>
        <v>0</v>
      </c>
      <c r="K587" s="68" t="e">
        <f aca="false">E587+F587+G587+H587+I587+J587</f>
        <v>#VALUE!</v>
      </c>
    </row>
    <row r="588" customFormat="false" ht="18" hidden="false" customHeight="true" outlineLevel="0" collapsed="false">
      <c r="A588" s="86"/>
      <c r="B588" s="70"/>
      <c r="C588" s="22" t="s">
        <v>33</v>
      </c>
      <c r="D588" s="148" t="s">
        <v>28</v>
      </c>
      <c r="E588" s="149" t="e">
        <f aca="false">E589+E590+E591+E592</f>
        <v>#VALUE!</v>
      </c>
      <c r="F588" s="149" t="e">
        <f aca="false">F589+F590+F591+F592</f>
        <v>#VALUE!</v>
      </c>
      <c r="G588" s="149" t="n">
        <f aca="false">G589+G590+G591+G592</f>
        <v>8600.8</v>
      </c>
      <c r="H588" s="149" t="n">
        <f aca="false">H589+H590+H591+H592</f>
        <v>9358.8</v>
      </c>
      <c r="I588" s="149" t="n">
        <f aca="false">I589+I590+I591+I592</f>
        <v>9650</v>
      </c>
      <c r="J588" s="149" t="n">
        <f aca="false">J589+J590+J591+J592</f>
        <v>9980</v>
      </c>
      <c r="K588" s="149" t="e">
        <f aca="false">K589+K590+K591+K592</f>
        <v>#VALUE!</v>
      </c>
    </row>
    <row r="589" customFormat="false" ht="12.75" hidden="false" customHeight="true" outlineLevel="0" collapsed="false">
      <c r="A589" s="86"/>
      <c r="B589" s="70"/>
      <c r="C589" s="22"/>
      <c r="D589" s="148" t="s">
        <v>29</v>
      </c>
      <c r="E589" s="68" t="e">
        <f aca="false">E594+E599+E604+E609+E614+E619+E624+E629+E634+E639+E644+E649+E654+E659+E664+E669</f>
        <v>#VALUE!</v>
      </c>
      <c r="F589" s="68" t="e">
        <f aca="false">F594+F599+F604+F609+F614+F619+F624+F629+F634+F639+F644+F649+F654+F659+F664+F669</f>
        <v>#VALUE!</v>
      </c>
      <c r="G589" s="68" t="n">
        <f aca="false">G594+G599+G604+G609+G614+G619+G624+G629+G634+G639+G644+G649+G654+G659+G664+G669</f>
        <v>0</v>
      </c>
      <c r="H589" s="68" t="n">
        <f aca="false">H594+H599+H604+H609+H614+H619+H624+H629+H634+H639+H644+H649+H654+H659+H664+H669</f>
        <v>0</v>
      </c>
      <c r="I589" s="68" t="n">
        <f aca="false">I594+I599+I604+I609+I614+I619+I624+I629+I634+I639+I644+I649+I654+I659+I664+I669</f>
        <v>0</v>
      </c>
      <c r="J589" s="68" t="n">
        <f aca="false">J594+J599+J604+J609+J614+J619+J624+J629+J634+J639+J644+J649+J654+J659+J664+J669</f>
        <v>0</v>
      </c>
      <c r="K589" s="68" t="e">
        <f aca="false">E589+F589+G589+H589+I589+J589</f>
        <v>#VALUE!</v>
      </c>
    </row>
    <row r="590" customFormat="false" ht="12.75" hidden="false" customHeight="true" outlineLevel="0" collapsed="false">
      <c r="A590" s="86"/>
      <c r="B590" s="70"/>
      <c r="C590" s="22"/>
      <c r="D590" s="148" t="s">
        <v>30</v>
      </c>
      <c r="E590" s="68" t="e">
        <f aca="false">E595+E600+E605+E610+E615+E620+E625+E630+E635+E640+E645+E650+E655+E660+E665+E670</f>
        <v>#VALUE!</v>
      </c>
      <c r="F590" s="68" t="e">
        <f aca="false">F595+F600+F605+F610+F615+F620+F625+F630+F635+F640+F645+F650+F655+F660+F665+F670</f>
        <v>#VALUE!</v>
      </c>
      <c r="G590" s="68" t="n">
        <f aca="false">G595+G600+G605+G610+G615+G620+G625+G630+G635+G640+G645+G650+G655+G660+G665+G670</f>
        <v>0</v>
      </c>
      <c r="H590" s="68" t="n">
        <f aca="false">H595+H600+H605+H610+H615+H620+H625+H630+H635+H640+H645+H650+H655+H660+H665+H670</f>
        <v>0</v>
      </c>
      <c r="I590" s="68" t="n">
        <f aca="false">I595+I600+I605+I610+I615+I620+I625+I630+I635+I640+I645+I650+I655+I660+I665+I670</f>
        <v>0</v>
      </c>
      <c r="J590" s="68" t="n">
        <f aca="false">J595+J600+J605+J610+J615+J620+J625+J630+J635+J640+J645+J650+J655+J660+J665+J670</f>
        <v>0</v>
      </c>
      <c r="K590" s="68" t="e">
        <f aca="false">E590+F590+G590+H590+I590+J590</f>
        <v>#VALUE!</v>
      </c>
    </row>
    <row r="591" customFormat="false" ht="12.75" hidden="false" customHeight="true" outlineLevel="0" collapsed="false">
      <c r="A591" s="86"/>
      <c r="B591" s="70"/>
      <c r="C591" s="22"/>
      <c r="D591" s="148" t="s">
        <v>281</v>
      </c>
      <c r="E591" s="68" t="e">
        <f aca="false">E596+E601+E606+E611+E616+E621+E626+E631+E636+E641+E646+E651+E656+E661+E666+E671</f>
        <v>#VALUE!</v>
      </c>
      <c r="F591" s="68" t="e">
        <f aca="false">F596+F601+F606+F611+F616+F621+F626+F631+F636+F641+F646+F651+F656+F661+F666+F671</f>
        <v>#VALUE!</v>
      </c>
      <c r="G591" s="68" t="n">
        <f aca="false">G596+G601+G606+G611+G616+G621+G626+G631+G636+G641+G646+G651+G656+G661+G666+G671</f>
        <v>8600.8</v>
      </c>
      <c r="H591" s="68" t="n">
        <f aca="false">H596+H601+H606+H611+H616+H621+H626+H631+H636+H641+H646+H651+H656+H661+H666+H671</f>
        <v>9358.8</v>
      </c>
      <c r="I591" s="68" t="n">
        <f aca="false">I596+I601+I606+I611+I616+I621+I626+I631+I636+I641+I646+I651+I656+I661+I666+I671</f>
        <v>9650</v>
      </c>
      <c r="J591" s="68" t="n">
        <f aca="false">J596+J601+J606+J611+J616+J621+J626+J631+J636+J641+J646+J651+J656+J661+J666+J671</f>
        <v>9980</v>
      </c>
      <c r="K591" s="68" t="e">
        <f aca="false">E591+F591+G591+H591+I591+J591</f>
        <v>#VALUE!</v>
      </c>
    </row>
    <row r="592" customFormat="false" ht="12.75" hidden="false" customHeight="true" outlineLevel="0" collapsed="false">
      <c r="A592" s="86"/>
      <c r="B592" s="70"/>
      <c r="C592" s="22"/>
      <c r="D592" s="148" t="s">
        <v>32</v>
      </c>
      <c r="E592" s="68" t="e">
        <f aca="false">E597+E602+E607+E612+E617+E622+E627+E632+E637+E642+E647+E652+E657+E662+E667+E672</f>
        <v>#VALUE!</v>
      </c>
      <c r="F592" s="68" t="e">
        <f aca="false">F597+F602+F607+F612+F617+F622+F627+F632+F637+F642+F647+F652+F657+F662+F667+F672</f>
        <v>#VALUE!</v>
      </c>
      <c r="G592" s="68" t="n">
        <f aca="false">G597+G602+G607+G612+G617+G622+G627+G632+G637+G642+G647+G652+G657+G662+G667+G672</f>
        <v>0</v>
      </c>
      <c r="H592" s="68" t="n">
        <f aca="false">H597+H602+H607+H612+H617+H622+H627+H632+H637+H642+H647+H652+H657+H662+H667+H672</f>
        <v>0</v>
      </c>
      <c r="I592" s="68" t="n">
        <f aca="false">I597+I602+I607+I612+I617+I622+I627+I632+I637+I642+I647+I652+I657+I662+I667+I672</f>
        <v>0</v>
      </c>
      <c r="J592" s="68" t="n">
        <f aca="false">J597+J602+J607+J612+J617+J622+J627+J632+J637+J642+J647+J652+J657+J662+J667+J672</f>
        <v>0</v>
      </c>
      <c r="K592" s="68" t="e">
        <f aca="false">E592+F592+G592+H592+I592+J592</f>
        <v>#VALUE!</v>
      </c>
    </row>
    <row r="593" customFormat="false" ht="15.75" hidden="false" customHeight="true" outlineLevel="0" collapsed="false">
      <c r="A593" s="24" t="s">
        <v>218</v>
      </c>
      <c r="B593" s="84" t="s">
        <v>219</v>
      </c>
      <c r="C593" s="22" t="s">
        <v>33</v>
      </c>
      <c r="D593" s="77" t="s">
        <v>28</v>
      </c>
      <c r="E593" s="149" t="e">
        <f aca="false">E594+E595+E596+E597</f>
        <v>#VALUE!</v>
      </c>
      <c r="F593" s="149" t="e">
        <f aca="false">F594+F595+F596+F597</f>
        <v>#VALUE!</v>
      </c>
      <c r="G593" s="149" t="n">
        <f aca="false">G594+G595+G596+G597</f>
        <v>5488.34</v>
      </c>
      <c r="H593" s="149" t="n">
        <f aca="false">H594+H595+H596+H597</f>
        <v>5488.34</v>
      </c>
      <c r="I593" s="149" t="n">
        <f aca="false">I594+I595+I596+I597</f>
        <v>5488.34</v>
      </c>
      <c r="J593" s="149" t="n">
        <f aca="false">J594+J595+J596+J597</f>
        <v>5488.34</v>
      </c>
      <c r="K593" s="149" t="e">
        <f aca="false">K594+K595+K596+K597</f>
        <v>#VALUE!</v>
      </c>
    </row>
    <row r="594" customFormat="false" ht="15.75" hidden="false" customHeight="true" outlineLevel="0" collapsed="false">
      <c r="A594" s="86"/>
      <c r="B594" s="84"/>
      <c r="C594" s="22"/>
      <c r="D594" s="77" t="s">
        <v>29</v>
      </c>
      <c r="E594" s="93" t="s">
        <v>89</v>
      </c>
      <c r="F594" s="93" t="s">
        <v>89</v>
      </c>
      <c r="G594" s="93" t="n">
        <v>0</v>
      </c>
      <c r="H594" s="93" t="n">
        <v>0</v>
      </c>
      <c r="I594" s="93" t="n">
        <v>0</v>
      </c>
      <c r="J594" s="93" t="n">
        <v>0</v>
      </c>
      <c r="K594" s="68" t="e">
        <f aca="false">E594+F594+G594+H594+I594+J594</f>
        <v>#VALUE!</v>
      </c>
    </row>
    <row r="595" customFormat="false" ht="15.75" hidden="false" customHeight="true" outlineLevel="0" collapsed="false">
      <c r="A595" s="86"/>
      <c r="B595" s="84"/>
      <c r="C595" s="22"/>
      <c r="D595" s="77" t="s">
        <v>30</v>
      </c>
      <c r="E595" s="93" t="s">
        <v>89</v>
      </c>
      <c r="F595" s="93" t="s">
        <v>89</v>
      </c>
      <c r="G595" s="93" t="n">
        <v>0</v>
      </c>
      <c r="H595" s="93" t="n">
        <v>0</v>
      </c>
      <c r="I595" s="93" t="n">
        <v>0</v>
      </c>
      <c r="J595" s="93" t="n">
        <v>0</v>
      </c>
      <c r="K595" s="68" t="e">
        <f aca="false">E595+F595+G595+H595+I595+J595</f>
        <v>#VALUE!</v>
      </c>
    </row>
    <row r="596" customFormat="false" ht="15.75" hidden="false" customHeight="true" outlineLevel="0" collapsed="false">
      <c r="A596" s="86"/>
      <c r="B596" s="84"/>
      <c r="C596" s="22"/>
      <c r="D596" s="77" t="s">
        <v>281</v>
      </c>
      <c r="E596" s="93" t="n">
        <v>5488.34</v>
      </c>
      <c r="F596" s="93" t="n">
        <v>5488.34</v>
      </c>
      <c r="G596" s="93" t="n">
        <v>5488.34</v>
      </c>
      <c r="H596" s="93" t="n">
        <v>5488.34</v>
      </c>
      <c r="I596" s="93" t="n">
        <v>5488.34</v>
      </c>
      <c r="J596" s="93" t="n">
        <v>5488.34</v>
      </c>
      <c r="K596" s="68" t="n">
        <f aca="false">E596+F596+G596+H596+I596+J596</f>
        <v>32930.04</v>
      </c>
    </row>
    <row r="597" customFormat="false" ht="15.75" hidden="false" customHeight="true" outlineLevel="0" collapsed="false">
      <c r="A597" s="86"/>
      <c r="B597" s="84"/>
      <c r="C597" s="22"/>
      <c r="D597" s="77" t="s">
        <v>32</v>
      </c>
      <c r="E597" s="93" t="s">
        <v>89</v>
      </c>
      <c r="F597" s="93" t="s">
        <v>89</v>
      </c>
      <c r="G597" s="93" t="n">
        <v>0</v>
      </c>
      <c r="H597" s="93" t="n">
        <v>0</v>
      </c>
      <c r="I597" s="93" t="n">
        <v>0</v>
      </c>
      <c r="J597" s="93" t="n">
        <v>0</v>
      </c>
      <c r="K597" s="68" t="e">
        <f aca="false">E597+F597+G597+H597+I597+J597</f>
        <v>#VALUE!</v>
      </c>
    </row>
    <row r="598" customFormat="false" ht="15.75" hidden="false" customHeight="true" outlineLevel="0" collapsed="false">
      <c r="A598" s="24" t="s">
        <v>220</v>
      </c>
      <c r="B598" s="84" t="s">
        <v>221</v>
      </c>
      <c r="C598" s="22" t="s">
        <v>33</v>
      </c>
      <c r="D598" s="77" t="s">
        <v>28</v>
      </c>
      <c r="E598" s="149" t="e">
        <f aca="false">E599+E600+E601+E602</f>
        <v>#VALUE!</v>
      </c>
      <c r="F598" s="149" t="e">
        <f aca="false">F599+F600+F601+F602</f>
        <v>#VALUE!</v>
      </c>
      <c r="G598" s="149" t="n">
        <f aca="false">G599+G600+G601+G602</f>
        <v>120</v>
      </c>
      <c r="H598" s="149" t="n">
        <f aca="false">H599+H600+H601+H602</f>
        <v>130</v>
      </c>
      <c r="I598" s="149" t="n">
        <f aca="false">I599+I600+I601+I602</f>
        <v>130</v>
      </c>
      <c r="J598" s="149" t="n">
        <f aca="false">J599+J600+J601+J602</f>
        <v>130</v>
      </c>
      <c r="K598" s="149" t="e">
        <f aca="false">K599+K600+K601+K602</f>
        <v>#VALUE!</v>
      </c>
    </row>
    <row r="599" customFormat="false" ht="15.75" hidden="false" customHeight="true" outlineLevel="0" collapsed="false">
      <c r="A599" s="86"/>
      <c r="B599" s="84"/>
      <c r="C599" s="22"/>
      <c r="D599" s="67" t="s">
        <v>29</v>
      </c>
      <c r="E599" s="31" t="s">
        <v>89</v>
      </c>
      <c r="F599" s="31" t="s">
        <v>89</v>
      </c>
      <c r="G599" s="31" t="n">
        <v>0</v>
      </c>
      <c r="H599" s="31" t="n">
        <v>0</v>
      </c>
      <c r="I599" s="31" t="n">
        <v>0</v>
      </c>
      <c r="J599" s="31" t="n">
        <v>0</v>
      </c>
      <c r="K599" s="68" t="e">
        <f aca="false">E599+F599+G599+H599+I599+J599</f>
        <v>#VALUE!</v>
      </c>
    </row>
    <row r="600" customFormat="false" ht="15.75" hidden="false" customHeight="true" outlineLevel="0" collapsed="false">
      <c r="A600" s="86"/>
      <c r="B600" s="84"/>
      <c r="C600" s="22"/>
      <c r="D600" s="67" t="s">
        <v>30</v>
      </c>
      <c r="E600" s="31" t="s">
        <v>89</v>
      </c>
      <c r="F600" s="31" t="s">
        <v>89</v>
      </c>
      <c r="G600" s="31" t="n">
        <v>0</v>
      </c>
      <c r="H600" s="31" t="n">
        <v>0</v>
      </c>
      <c r="I600" s="31" t="n">
        <v>0</v>
      </c>
      <c r="J600" s="31" t="n">
        <v>0</v>
      </c>
      <c r="K600" s="68" t="e">
        <f aca="false">E600+F600+G600+H600+I600+J600</f>
        <v>#VALUE!</v>
      </c>
    </row>
    <row r="601" customFormat="false" ht="15.75" hidden="false" customHeight="true" outlineLevel="0" collapsed="false">
      <c r="A601" s="86"/>
      <c r="B601" s="84"/>
      <c r="C601" s="22"/>
      <c r="D601" s="67" t="s">
        <v>281</v>
      </c>
      <c r="E601" s="48" t="n">
        <v>120</v>
      </c>
      <c r="F601" s="48" t="n">
        <v>120</v>
      </c>
      <c r="G601" s="48" t="n">
        <v>120</v>
      </c>
      <c r="H601" s="155" t="n">
        <v>130</v>
      </c>
      <c r="I601" s="155" t="n">
        <v>130</v>
      </c>
      <c r="J601" s="155" t="n">
        <v>130</v>
      </c>
      <c r="K601" s="68" t="n">
        <f aca="false">E601+F601+G601+H601+I601+J601</f>
        <v>750</v>
      </c>
    </row>
    <row r="602" customFormat="false" ht="15.75" hidden="false" customHeight="true" outlineLevel="0" collapsed="false">
      <c r="A602" s="86"/>
      <c r="B602" s="84"/>
      <c r="C602" s="22"/>
      <c r="D602" s="67" t="s">
        <v>32</v>
      </c>
      <c r="E602" s="31" t="s">
        <v>89</v>
      </c>
      <c r="F602" s="31" t="s">
        <v>89</v>
      </c>
      <c r="G602" s="31" t="n">
        <v>0</v>
      </c>
      <c r="H602" s="31" t="n">
        <v>0</v>
      </c>
      <c r="I602" s="31" t="n">
        <v>0</v>
      </c>
      <c r="J602" s="31" t="n">
        <v>0</v>
      </c>
      <c r="K602" s="68" t="e">
        <f aca="false">E602+F602+G602+H602+I602+J602</f>
        <v>#VALUE!</v>
      </c>
    </row>
    <row r="603" customFormat="false" ht="15.75" hidden="false" customHeight="true" outlineLevel="0" collapsed="false">
      <c r="A603" s="24" t="s">
        <v>222</v>
      </c>
      <c r="B603" s="84" t="s">
        <v>223</v>
      </c>
      <c r="C603" s="22" t="s">
        <v>33</v>
      </c>
      <c r="D603" s="77" t="s">
        <v>28</v>
      </c>
      <c r="E603" s="156" t="e">
        <f aca="false">E604+E605+E606+E607</f>
        <v>#VALUE!</v>
      </c>
      <c r="F603" s="156" t="e">
        <f aca="false">F604+F605+F606+F607</f>
        <v>#VALUE!</v>
      </c>
      <c r="G603" s="156" t="n">
        <f aca="false">G604+G605+G606+G607</f>
        <v>0</v>
      </c>
      <c r="H603" s="156" t="n">
        <f aca="false">H604+H605+H606+H607</f>
        <v>0</v>
      </c>
      <c r="I603" s="156" t="n">
        <f aca="false">I604+I605+I606+I607</f>
        <v>0</v>
      </c>
      <c r="J603" s="156" t="n">
        <f aca="false">J604+J605+J606+J607</f>
        <v>0</v>
      </c>
      <c r="K603" s="149" t="e">
        <f aca="false">K604+K605+K606+K607</f>
        <v>#VALUE!</v>
      </c>
    </row>
    <row r="604" customFormat="false" ht="15.75" hidden="false" customHeight="true" outlineLevel="0" collapsed="false">
      <c r="A604" s="86"/>
      <c r="B604" s="84"/>
      <c r="C604" s="22"/>
      <c r="D604" s="77" t="s">
        <v>29</v>
      </c>
      <c r="E604" s="93" t="s">
        <v>89</v>
      </c>
      <c r="F604" s="93" t="s">
        <v>89</v>
      </c>
      <c r="G604" s="93" t="n">
        <v>0</v>
      </c>
      <c r="H604" s="93" t="n">
        <v>0</v>
      </c>
      <c r="I604" s="93" t="n">
        <v>0</v>
      </c>
      <c r="J604" s="93" t="n">
        <v>0</v>
      </c>
      <c r="K604" s="68" t="e">
        <f aca="false">E604+F604+G604+H604+I604+J604</f>
        <v>#VALUE!</v>
      </c>
    </row>
    <row r="605" customFormat="false" ht="15.75" hidden="false" customHeight="true" outlineLevel="0" collapsed="false">
      <c r="A605" s="86"/>
      <c r="B605" s="84"/>
      <c r="C605" s="22"/>
      <c r="D605" s="77" t="s">
        <v>30</v>
      </c>
      <c r="E605" s="93" t="s">
        <v>89</v>
      </c>
      <c r="F605" s="93" t="s">
        <v>89</v>
      </c>
      <c r="G605" s="93" t="n">
        <v>0</v>
      </c>
      <c r="H605" s="93" t="n">
        <v>0</v>
      </c>
      <c r="I605" s="93" t="n">
        <v>0</v>
      </c>
      <c r="J605" s="93" t="n">
        <v>0</v>
      </c>
      <c r="K605" s="68" t="e">
        <f aca="false">E605+F605+G605+H605+I605+J605</f>
        <v>#VALUE!</v>
      </c>
    </row>
    <row r="606" customFormat="false" ht="15.75" hidden="false" customHeight="true" outlineLevel="0" collapsed="false">
      <c r="A606" s="86"/>
      <c r="B606" s="84"/>
      <c r="C606" s="22"/>
      <c r="D606" s="77" t="s">
        <v>281</v>
      </c>
      <c r="E606" s="93" t="s">
        <v>89</v>
      </c>
      <c r="F606" s="93" t="s">
        <v>89</v>
      </c>
      <c r="G606" s="93" t="n">
        <v>0</v>
      </c>
      <c r="H606" s="93" t="n">
        <v>0</v>
      </c>
      <c r="I606" s="93" t="n">
        <v>0</v>
      </c>
      <c r="J606" s="93" t="n">
        <v>0</v>
      </c>
      <c r="K606" s="68" t="e">
        <f aca="false">E606+F606+G606+H606+I606+J606</f>
        <v>#VALUE!</v>
      </c>
    </row>
    <row r="607" customFormat="false" ht="15.75" hidden="false" customHeight="true" outlineLevel="0" collapsed="false">
      <c r="A607" s="86"/>
      <c r="B607" s="84"/>
      <c r="C607" s="22"/>
      <c r="D607" s="77" t="s">
        <v>32</v>
      </c>
      <c r="E607" s="93" t="s">
        <v>89</v>
      </c>
      <c r="F607" s="93" t="s">
        <v>89</v>
      </c>
      <c r="G607" s="93" t="n">
        <v>0</v>
      </c>
      <c r="H607" s="93" t="n">
        <v>0</v>
      </c>
      <c r="I607" s="93" t="n">
        <v>0</v>
      </c>
      <c r="J607" s="93" t="n">
        <v>0</v>
      </c>
      <c r="K607" s="68" t="e">
        <f aca="false">E607+F607+G607+H607+I607+J607</f>
        <v>#VALUE!</v>
      </c>
    </row>
    <row r="608" customFormat="false" ht="15.75" hidden="false" customHeight="true" outlineLevel="0" collapsed="false">
      <c r="A608" s="24" t="s">
        <v>354</v>
      </c>
      <c r="B608" s="84" t="s">
        <v>225</v>
      </c>
      <c r="C608" s="22" t="s">
        <v>33</v>
      </c>
      <c r="D608" s="77" t="s">
        <v>28</v>
      </c>
      <c r="E608" s="149" t="e">
        <f aca="false">E609+E610+E611+E612</f>
        <v>#VALUE!</v>
      </c>
      <c r="F608" s="149" t="e">
        <f aca="false">F609+F610+F611+F612</f>
        <v>#VALUE!</v>
      </c>
      <c r="G608" s="149" t="n">
        <f aca="false">G609+G610+G611+G612</f>
        <v>559.46</v>
      </c>
      <c r="H608" s="149" t="n">
        <f aca="false">H609+H610+H611+H612</f>
        <v>1299.46</v>
      </c>
      <c r="I608" s="149" t="n">
        <f aca="false">I609+I610+I611+I612</f>
        <v>1299.46</v>
      </c>
      <c r="J608" s="149" t="n">
        <f aca="false">J609+J610+J611+J612</f>
        <v>1299.46</v>
      </c>
      <c r="K608" s="149" t="e">
        <f aca="false">K609+K610+K611+K612</f>
        <v>#VALUE!</v>
      </c>
    </row>
    <row r="609" customFormat="false" ht="15.75" hidden="false" customHeight="true" outlineLevel="0" collapsed="false">
      <c r="A609" s="86"/>
      <c r="B609" s="84"/>
      <c r="C609" s="22"/>
      <c r="D609" s="67" t="s">
        <v>29</v>
      </c>
      <c r="E609" s="31" t="s">
        <v>89</v>
      </c>
      <c r="F609" s="31" t="s">
        <v>89</v>
      </c>
      <c r="G609" s="31" t="n">
        <v>0</v>
      </c>
      <c r="H609" s="31" t="n">
        <v>0</v>
      </c>
      <c r="I609" s="31" t="n">
        <v>0</v>
      </c>
      <c r="J609" s="31" t="n">
        <v>0</v>
      </c>
      <c r="K609" s="68" t="e">
        <f aca="false">E609+F609+G609+H609+I609+J609</f>
        <v>#VALUE!</v>
      </c>
    </row>
    <row r="610" customFormat="false" ht="15.75" hidden="false" customHeight="true" outlineLevel="0" collapsed="false">
      <c r="A610" s="86"/>
      <c r="B610" s="84"/>
      <c r="C610" s="22"/>
      <c r="D610" s="67" t="s">
        <v>30</v>
      </c>
      <c r="E610" s="31" t="s">
        <v>89</v>
      </c>
      <c r="F610" s="31" t="s">
        <v>89</v>
      </c>
      <c r="G610" s="31" t="n">
        <v>0</v>
      </c>
      <c r="H610" s="31" t="n">
        <v>0</v>
      </c>
      <c r="I610" s="31" t="n">
        <v>0</v>
      </c>
      <c r="J610" s="31" t="n">
        <v>0</v>
      </c>
      <c r="K610" s="68" t="e">
        <f aca="false">E610+F610+G610+H610+I610+J610</f>
        <v>#VALUE!</v>
      </c>
    </row>
    <row r="611" customFormat="false" ht="15.75" hidden="false" customHeight="true" outlineLevel="0" collapsed="false">
      <c r="A611" s="86"/>
      <c r="B611" s="84"/>
      <c r="C611" s="22"/>
      <c r="D611" s="67" t="s">
        <v>281</v>
      </c>
      <c r="E611" s="48" t="n">
        <v>559.46</v>
      </c>
      <c r="F611" s="48" t="n">
        <v>559.46</v>
      </c>
      <c r="G611" s="48" t="n">
        <v>559.46</v>
      </c>
      <c r="H611" s="31" t="n">
        <v>1299.46</v>
      </c>
      <c r="I611" s="31" t="n">
        <v>1299.46</v>
      </c>
      <c r="J611" s="31" t="n">
        <v>1299.46</v>
      </c>
      <c r="K611" s="68" t="n">
        <f aca="false">E611+F611+G611+H611+I611+J611</f>
        <v>5576.76</v>
      </c>
    </row>
    <row r="612" customFormat="false" ht="15.75" hidden="false" customHeight="true" outlineLevel="0" collapsed="false">
      <c r="A612" s="86"/>
      <c r="B612" s="84"/>
      <c r="C612" s="22"/>
      <c r="D612" s="67" t="s">
        <v>32</v>
      </c>
      <c r="E612" s="31" t="s">
        <v>89</v>
      </c>
      <c r="F612" s="31" t="s">
        <v>89</v>
      </c>
      <c r="G612" s="31" t="n">
        <v>0</v>
      </c>
      <c r="H612" s="31" t="n">
        <v>0</v>
      </c>
      <c r="I612" s="31" t="n">
        <v>0</v>
      </c>
      <c r="J612" s="31" t="n">
        <v>0</v>
      </c>
      <c r="K612" s="68" t="e">
        <f aca="false">E612+F612+G612+H612+I612+J612</f>
        <v>#VALUE!</v>
      </c>
    </row>
    <row r="613" customFormat="false" ht="15.75" hidden="false" customHeight="true" outlineLevel="0" collapsed="false">
      <c r="A613" s="24" t="s">
        <v>226</v>
      </c>
      <c r="B613" s="84" t="s">
        <v>227</v>
      </c>
      <c r="C613" s="22" t="s">
        <v>33</v>
      </c>
      <c r="D613" s="77" t="s">
        <v>28</v>
      </c>
      <c r="E613" s="156" t="e">
        <f aca="false">E614+E615+E616+E617</f>
        <v>#VALUE!</v>
      </c>
      <c r="F613" s="156" t="e">
        <f aca="false">F614+F615+F616+F617</f>
        <v>#VALUE!</v>
      </c>
      <c r="G613" s="156" t="n">
        <f aca="false">G614+G615+G616+G617</f>
        <v>0</v>
      </c>
      <c r="H613" s="156" t="n">
        <f aca="false">H614+H615+H616+H617</f>
        <v>0</v>
      </c>
      <c r="I613" s="156" t="n">
        <f aca="false">I614+I615+I616+I617</f>
        <v>0</v>
      </c>
      <c r="J613" s="156" t="n">
        <f aca="false">J614+J615+J616+J617</f>
        <v>0</v>
      </c>
      <c r="K613" s="149" t="e">
        <f aca="false">K614+K615+K616+K617</f>
        <v>#VALUE!</v>
      </c>
    </row>
    <row r="614" customFormat="false" ht="15.75" hidden="false" customHeight="true" outlineLevel="0" collapsed="false">
      <c r="A614" s="86"/>
      <c r="B614" s="84"/>
      <c r="C614" s="22"/>
      <c r="D614" s="77" t="s">
        <v>29</v>
      </c>
      <c r="E614" s="93" t="s">
        <v>89</v>
      </c>
      <c r="F614" s="93" t="s">
        <v>89</v>
      </c>
      <c r="G614" s="93" t="n">
        <v>0</v>
      </c>
      <c r="H614" s="93" t="n">
        <v>0</v>
      </c>
      <c r="I614" s="93" t="n">
        <v>0</v>
      </c>
      <c r="J614" s="93" t="n">
        <v>0</v>
      </c>
      <c r="K614" s="68" t="e">
        <f aca="false">E614+F614+G614+H614+I614+J614</f>
        <v>#VALUE!</v>
      </c>
    </row>
    <row r="615" customFormat="false" ht="15.75" hidden="false" customHeight="true" outlineLevel="0" collapsed="false">
      <c r="A615" s="86"/>
      <c r="B615" s="84"/>
      <c r="C615" s="22"/>
      <c r="D615" s="77" t="s">
        <v>30</v>
      </c>
      <c r="E615" s="93" t="s">
        <v>89</v>
      </c>
      <c r="F615" s="93" t="s">
        <v>89</v>
      </c>
      <c r="G615" s="93" t="n">
        <v>0</v>
      </c>
      <c r="H615" s="93" t="n">
        <v>0</v>
      </c>
      <c r="I615" s="93" t="n">
        <v>0</v>
      </c>
      <c r="J615" s="93" t="n">
        <v>0</v>
      </c>
      <c r="K615" s="68" t="e">
        <f aca="false">E615+F615+G615+H615+I615+J615</f>
        <v>#VALUE!</v>
      </c>
    </row>
    <row r="616" customFormat="false" ht="15.75" hidden="false" customHeight="true" outlineLevel="0" collapsed="false">
      <c r="A616" s="86"/>
      <c r="B616" s="84"/>
      <c r="C616" s="22"/>
      <c r="D616" s="77" t="s">
        <v>281</v>
      </c>
      <c r="E616" s="93" t="s">
        <v>89</v>
      </c>
      <c r="F616" s="93" t="s">
        <v>89</v>
      </c>
      <c r="G616" s="93" t="n">
        <v>0</v>
      </c>
      <c r="H616" s="93" t="n">
        <v>0</v>
      </c>
      <c r="I616" s="93" t="n">
        <v>0</v>
      </c>
      <c r="J616" s="93" t="n">
        <v>0</v>
      </c>
      <c r="K616" s="68" t="e">
        <f aca="false">E616+F616+G616+H616+I616+J616</f>
        <v>#VALUE!</v>
      </c>
    </row>
    <row r="617" customFormat="false" ht="15.75" hidden="false" customHeight="true" outlineLevel="0" collapsed="false">
      <c r="A617" s="86"/>
      <c r="B617" s="84"/>
      <c r="C617" s="22"/>
      <c r="D617" s="77" t="s">
        <v>32</v>
      </c>
      <c r="E617" s="93" t="s">
        <v>89</v>
      </c>
      <c r="F617" s="93" t="s">
        <v>89</v>
      </c>
      <c r="G617" s="93" t="n">
        <v>0</v>
      </c>
      <c r="H617" s="93" t="n">
        <v>0</v>
      </c>
      <c r="I617" s="93" t="n">
        <v>0</v>
      </c>
      <c r="J617" s="93" t="n">
        <v>0</v>
      </c>
      <c r="K617" s="68" t="e">
        <f aca="false">E617+F617+G617+H617+I617+J617</f>
        <v>#VALUE!</v>
      </c>
    </row>
    <row r="618" customFormat="false" ht="15.75" hidden="false" customHeight="true" outlineLevel="0" collapsed="false">
      <c r="A618" s="24" t="s">
        <v>355</v>
      </c>
      <c r="B618" s="84" t="s">
        <v>229</v>
      </c>
      <c r="C618" s="22" t="s">
        <v>33</v>
      </c>
      <c r="D618" s="77" t="s">
        <v>28</v>
      </c>
      <c r="E618" s="149" t="e">
        <f aca="false">E619+E620+E621+E622</f>
        <v>#VALUE!</v>
      </c>
      <c r="F618" s="149" t="e">
        <f aca="false">F619+F620+F621+F622</f>
        <v>#VALUE!</v>
      </c>
      <c r="G618" s="149" t="n">
        <f aca="false">G619+G620+G621+G622</f>
        <v>590</v>
      </c>
      <c r="H618" s="149" t="n">
        <f aca="false">H619+H620+H621+H622</f>
        <v>590</v>
      </c>
      <c r="I618" s="149" t="n">
        <f aca="false">I619+I620+I621+I622</f>
        <v>590</v>
      </c>
      <c r="J618" s="149" t="n">
        <f aca="false">J619+J620+J621+J622</f>
        <v>590</v>
      </c>
      <c r="K618" s="149" t="e">
        <f aca="false">K619+K620+K621+K622</f>
        <v>#VALUE!</v>
      </c>
    </row>
    <row r="619" customFormat="false" ht="15.75" hidden="false" customHeight="true" outlineLevel="0" collapsed="false">
      <c r="A619" s="86"/>
      <c r="B619" s="84"/>
      <c r="C619" s="22"/>
      <c r="D619" s="67" t="s">
        <v>29</v>
      </c>
      <c r="E619" s="31" t="s">
        <v>89</v>
      </c>
      <c r="F619" s="31" t="s">
        <v>89</v>
      </c>
      <c r="G619" s="31" t="n">
        <v>0</v>
      </c>
      <c r="H619" s="31" t="n">
        <v>0</v>
      </c>
      <c r="I619" s="31" t="n">
        <v>0</v>
      </c>
      <c r="J619" s="31" t="n">
        <v>0</v>
      </c>
      <c r="K619" s="68" t="e">
        <f aca="false">E619+F619+G619+H619+I619+J619</f>
        <v>#VALUE!</v>
      </c>
    </row>
    <row r="620" customFormat="false" ht="15.75" hidden="false" customHeight="true" outlineLevel="0" collapsed="false">
      <c r="A620" s="86"/>
      <c r="B620" s="84"/>
      <c r="C620" s="22"/>
      <c r="D620" s="67" t="s">
        <v>30</v>
      </c>
      <c r="E620" s="31" t="s">
        <v>89</v>
      </c>
      <c r="F620" s="31" t="s">
        <v>89</v>
      </c>
      <c r="G620" s="31" t="n">
        <v>0</v>
      </c>
      <c r="H620" s="31" t="n">
        <v>0</v>
      </c>
      <c r="I620" s="31" t="n">
        <v>0</v>
      </c>
      <c r="J620" s="31" t="n">
        <v>0</v>
      </c>
      <c r="K620" s="68" t="e">
        <f aca="false">E620+F620+G620+H620+I620+J620</f>
        <v>#VALUE!</v>
      </c>
    </row>
    <row r="621" customFormat="false" ht="15.75" hidden="false" customHeight="true" outlineLevel="0" collapsed="false">
      <c r="A621" s="86"/>
      <c r="B621" s="84"/>
      <c r="C621" s="22"/>
      <c r="D621" s="67" t="s">
        <v>281</v>
      </c>
      <c r="E621" s="48" t="n">
        <v>590</v>
      </c>
      <c r="F621" s="48" t="n">
        <v>590</v>
      </c>
      <c r="G621" s="48" t="n">
        <v>590</v>
      </c>
      <c r="H621" s="48" t="n">
        <v>590</v>
      </c>
      <c r="I621" s="48" t="n">
        <v>590</v>
      </c>
      <c r="J621" s="48" t="n">
        <v>590</v>
      </c>
      <c r="K621" s="68" t="n">
        <f aca="false">E621+F621+G621+H621+I621+J621</f>
        <v>3540</v>
      </c>
    </row>
    <row r="622" customFormat="false" ht="15.75" hidden="false" customHeight="true" outlineLevel="0" collapsed="false">
      <c r="A622" s="86"/>
      <c r="B622" s="84"/>
      <c r="C622" s="22"/>
      <c r="D622" s="67" t="s">
        <v>32</v>
      </c>
      <c r="E622" s="31" t="s">
        <v>89</v>
      </c>
      <c r="F622" s="31" t="s">
        <v>89</v>
      </c>
      <c r="G622" s="31" t="n">
        <v>0</v>
      </c>
      <c r="H622" s="31" t="n">
        <v>0</v>
      </c>
      <c r="I622" s="31" t="n">
        <v>0</v>
      </c>
      <c r="J622" s="31" t="n">
        <v>0</v>
      </c>
      <c r="K622" s="68" t="e">
        <f aca="false">E622+F622+G622+H622+I622+J622</f>
        <v>#VALUE!</v>
      </c>
    </row>
    <row r="623" customFormat="false" ht="15.75" hidden="false" customHeight="true" outlineLevel="0" collapsed="false">
      <c r="A623" s="103" t="s">
        <v>356</v>
      </c>
      <c r="B623" s="84" t="s">
        <v>231</v>
      </c>
      <c r="C623" s="22" t="s">
        <v>33</v>
      </c>
      <c r="D623" s="77" t="s">
        <v>28</v>
      </c>
      <c r="E623" s="156" t="e">
        <f aca="false">E624+E625+E626+E627</f>
        <v>#VALUE!</v>
      </c>
      <c r="F623" s="156" t="e">
        <f aca="false">F624+F625+F626+F627</f>
        <v>#VALUE!</v>
      </c>
      <c r="G623" s="156" t="n">
        <f aca="false">G624+G625+G626+G627</f>
        <v>552</v>
      </c>
      <c r="H623" s="156" t="n">
        <f aca="false">H624+H625+H626+H627</f>
        <v>560</v>
      </c>
      <c r="I623" s="156" t="n">
        <f aca="false">I624+I625+I626+I627</f>
        <v>851.2</v>
      </c>
      <c r="J623" s="156" t="n">
        <f aca="false">J624+J625+J626+J627</f>
        <v>1181.2</v>
      </c>
      <c r="K623" s="149" t="e">
        <f aca="false">K624+K625+K626+K627</f>
        <v>#VALUE!</v>
      </c>
    </row>
    <row r="624" customFormat="false" ht="15.75" hidden="false" customHeight="true" outlineLevel="0" collapsed="false">
      <c r="A624" s="105"/>
      <c r="B624" s="84"/>
      <c r="C624" s="22"/>
      <c r="D624" s="67" t="s">
        <v>29</v>
      </c>
      <c r="E624" s="31" t="s">
        <v>89</v>
      </c>
      <c r="F624" s="31" t="s">
        <v>89</v>
      </c>
      <c r="G624" s="31" t="n">
        <v>0</v>
      </c>
      <c r="H624" s="31" t="n">
        <v>0</v>
      </c>
      <c r="I624" s="31" t="n">
        <v>0</v>
      </c>
      <c r="J624" s="31" t="n">
        <v>0</v>
      </c>
      <c r="K624" s="68" t="e">
        <f aca="false">E624+F624+G624+H624+I624+J624</f>
        <v>#VALUE!</v>
      </c>
    </row>
    <row r="625" customFormat="false" ht="15.75" hidden="false" customHeight="true" outlineLevel="0" collapsed="false">
      <c r="A625" s="105"/>
      <c r="B625" s="84"/>
      <c r="C625" s="22"/>
      <c r="D625" s="67" t="s">
        <v>30</v>
      </c>
      <c r="E625" s="31" t="s">
        <v>89</v>
      </c>
      <c r="F625" s="31" t="s">
        <v>89</v>
      </c>
      <c r="G625" s="31" t="n">
        <v>0</v>
      </c>
      <c r="H625" s="31" t="n">
        <v>0</v>
      </c>
      <c r="I625" s="31" t="n">
        <v>0</v>
      </c>
      <c r="J625" s="31" t="n">
        <v>0</v>
      </c>
      <c r="K625" s="68" t="e">
        <f aca="false">E625+F625+G625+H625+I625+J625</f>
        <v>#VALUE!</v>
      </c>
    </row>
    <row r="626" customFormat="false" ht="15.75" hidden="false" customHeight="true" outlineLevel="0" collapsed="false">
      <c r="A626" s="105"/>
      <c r="B626" s="84"/>
      <c r="C626" s="22"/>
      <c r="D626" s="67" t="s">
        <v>281</v>
      </c>
      <c r="E626" s="48" t="n">
        <v>552</v>
      </c>
      <c r="F626" s="48" t="n">
        <v>552</v>
      </c>
      <c r="G626" s="48" t="n">
        <v>552</v>
      </c>
      <c r="H626" s="31" t="n">
        <v>560</v>
      </c>
      <c r="I626" s="31" t="n">
        <v>851.2</v>
      </c>
      <c r="J626" s="31" t="n">
        <v>1181.2</v>
      </c>
      <c r="K626" s="68" t="n">
        <f aca="false">E626+F626+G626+H626+I626+J626</f>
        <v>4248.4</v>
      </c>
    </row>
    <row r="627" customFormat="false" ht="15.75" hidden="false" customHeight="true" outlineLevel="0" collapsed="false">
      <c r="A627" s="105"/>
      <c r="B627" s="84"/>
      <c r="C627" s="22"/>
      <c r="D627" s="67" t="s">
        <v>32</v>
      </c>
      <c r="E627" s="31" t="s">
        <v>89</v>
      </c>
      <c r="F627" s="31" t="s">
        <v>89</v>
      </c>
      <c r="G627" s="31" t="n">
        <v>0</v>
      </c>
      <c r="H627" s="31" t="n">
        <v>0</v>
      </c>
      <c r="I627" s="31" t="n">
        <v>0</v>
      </c>
      <c r="J627" s="31" t="n">
        <v>0</v>
      </c>
      <c r="K627" s="68" t="e">
        <f aca="false">E627+F627+G627+H627+I627+J627</f>
        <v>#VALUE!</v>
      </c>
    </row>
    <row r="628" customFormat="false" ht="15.75" hidden="false" customHeight="true" outlineLevel="0" collapsed="false">
      <c r="A628" s="103" t="s">
        <v>232</v>
      </c>
      <c r="B628" s="84" t="s">
        <v>233</v>
      </c>
      <c r="C628" s="22" t="s">
        <v>33</v>
      </c>
      <c r="D628" s="77" t="s">
        <v>28</v>
      </c>
      <c r="E628" s="156" t="e">
        <f aca="false">E629+E630+E631+E632</f>
        <v>#VALUE!</v>
      </c>
      <c r="F628" s="156" t="e">
        <f aca="false">F629+F630+F631+F632</f>
        <v>#VALUE!</v>
      </c>
      <c r="G628" s="156" t="n">
        <f aca="false">G629+G630+G631+G632</f>
        <v>0</v>
      </c>
      <c r="H628" s="156" t="n">
        <f aca="false">H629+H630+H631+H632</f>
        <v>0</v>
      </c>
      <c r="I628" s="156" t="n">
        <f aca="false">I629+I630+I631+I632</f>
        <v>0</v>
      </c>
      <c r="J628" s="156" t="n">
        <f aca="false">J629+J630+J631+J632</f>
        <v>0</v>
      </c>
      <c r="K628" s="149" t="e">
        <f aca="false">K629+K630+K631+K632</f>
        <v>#VALUE!</v>
      </c>
    </row>
    <row r="629" customFormat="false" ht="15.75" hidden="false" customHeight="true" outlineLevel="0" collapsed="false">
      <c r="A629" s="105"/>
      <c r="B629" s="84"/>
      <c r="C629" s="22"/>
      <c r="D629" s="77" t="s">
        <v>29</v>
      </c>
      <c r="E629" s="93" t="s">
        <v>89</v>
      </c>
      <c r="F629" s="93" t="s">
        <v>89</v>
      </c>
      <c r="G629" s="93" t="n">
        <v>0</v>
      </c>
      <c r="H629" s="93" t="n">
        <v>0</v>
      </c>
      <c r="I629" s="93" t="n">
        <v>0</v>
      </c>
      <c r="J629" s="93" t="n">
        <v>0</v>
      </c>
      <c r="K629" s="68" t="e">
        <f aca="false">E629+F629+G629+H629+I629+J629</f>
        <v>#VALUE!</v>
      </c>
    </row>
    <row r="630" customFormat="false" ht="15.75" hidden="false" customHeight="true" outlineLevel="0" collapsed="false">
      <c r="A630" s="105"/>
      <c r="B630" s="84"/>
      <c r="C630" s="22"/>
      <c r="D630" s="77" t="s">
        <v>30</v>
      </c>
      <c r="E630" s="93" t="s">
        <v>89</v>
      </c>
      <c r="F630" s="93" t="s">
        <v>89</v>
      </c>
      <c r="G630" s="93" t="n">
        <v>0</v>
      </c>
      <c r="H630" s="93" t="n">
        <v>0</v>
      </c>
      <c r="I630" s="93" t="n">
        <v>0</v>
      </c>
      <c r="J630" s="93" t="n">
        <v>0</v>
      </c>
      <c r="K630" s="68" t="e">
        <f aca="false">E630+F630+G630+H630+I630+J630</f>
        <v>#VALUE!</v>
      </c>
    </row>
    <row r="631" customFormat="false" ht="15.75" hidden="false" customHeight="true" outlineLevel="0" collapsed="false">
      <c r="A631" s="105"/>
      <c r="B631" s="84"/>
      <c r="C631" s="22"/>
      <c r="D631" s="77" t="s">
        <v>281</v>
      </c>
      <c r="E631" s="93" t="s">
        <v>89</v>
      </c>
      <c r="F631" s="93" t="s">
        <v>89</v>
      </c>
      <c r="G631" s="93" t="n">
        <v>0</v>
      </c>
      <c r="H631" s="93" t="n">
        <v>0</v>
      </c>
      <c r="I631" s="93" t="n">
        <v>0</v>
      </c>
      <c r="J631" s="93" t="n">
        <v>0</v>
      </c>
      <c r="K631" s="68" t="e">
        <f aca="false">E631+F631+G631+H631+I631+J631</f>
        <v>#VALUE!</v>
      </c>
    </row>
    <row r="632" customFormat="false" ht="15.75" hidden="false" customHeight="true" outlineLevel="0" collapsed="false">
      <c r="A632" s="105"/>
      <c r="B632" s="84"/>
      <c r="C632" s="22"/>
      <c r="D632" s="77" t="s">
        <v>32</v>
      </c>
      <c r="E632" s="93" t="s">
        <v>89</v>
      </c>
      <c r="F632" s="93" t="s">
        <v>89</v>
      </c>
      <c r="G632" s="93" t="n">
        <v>0</v>
      </c>
      <c r="H632" s="93" t="n">
        <v>0</v>
      </c>
      <c r="I632" s="93" t="n">
        <v>0</v>
      </c>
      <c r="J632" s="93" t="n">
        <v>0</v>
      </c>
      <c r="K632" s="68" t="e">
        <f aca="false">E632+F632+G632+H632+I632+J632</f>
        <v>#VALUE!</v>
      </c>
    </row>
    <row r="633" customFormat="false" ht="15.75" hidden="false" customHeight="true" outlineLevel="0" collapsed="false">
      <c r="A633" s="103" t="s">
        <v>234</v>
      </c>
      <c r="B633" s="84" t="s">
        <v>235</v>
      </c>
      <c r="C633" s="22" t="s">
        <v>33</v>
      </c>
      <c r="D633" s="77" t="s">
        <v>28</v>
      </c>
      <c r="E633" s="149" t="e">
        <f aca="false">E634+E635+E636+E637</f>
        <v>#VALUE!</v>
      </c>
      <c r="F633" s="149" t="e">
        <f aca="false">F634+F635+F636+F637</f>
        <v>#VALUE!</v>
      </c>
      <c r="G633" s="149" t="n">
        <f aca="false">G634+G635+G636+G637</f>
        <v>0</v>
      </c>
      <c r="H633" s="149" t="n">
        <f aca="false">H634+H635+H636+H637</f>
        <v>0</v>
      </c>
      <c r="I633" s="149" t="n">
        <f aca="false">I634+I635+I636+I637</f>
        <v>0</v>
      </c>
      <c r="J633" s="149" t="n">
        <f aca="false">J634+J635+J636+J637</f>
        <v>0</v>
      </c>
      <c r="K633" s="149" t="e">
        <f aca="false">K634+K635+K636+K637</f>
        <v>#VALUE!</v>
      </c>
    </row>
    <row r="634" customFormat="false" ht="15.75" hidden="false" customHeight="true" outlineLevel="0" collapsed="false">
      <c r="A634" s="105"/>
      <c r="B634" s="84"/>
      <c r="C634" s="22"/>
      <c r="D634" s="77" t="s">
        <v>29</v>
      </c>
      <c r="E634" s="93" t="s">
        <v>89</v>
      </c>
      <c r="F634" s="93" t="s">
        <v>89</v>
      </c>
      <c r="G634" s="93" t="n">
        <v>0</v>
      </c>
      <c r="H634" s="93" t="n">
        <v>0</v>
      </c>
      <c r="I634" s="93" t="n">
        <v>0</v>
      </c>
      <c r="J634" s="93" t="n">
        <v>0</v>
      </c>
      <c r="K634" s="68" t="e">
        <f aca="false">E634+F634+G634+H634+I634+J634</f>
        <v>#VALUE!</v>
      </c>
    </row>
    <row r="635" customFormat="false" ht="15.75" hidden="false" customHeight="true" outlineLevel="0" collapsed="false">
      <c r="A635" s="105"/>
      <c r="B635" s="84"/>
      <c r="C635" s="22"/>
      <c r="D635" s="77" t="s">
        <v>30</v>
      </c>
      <c r="E635" s="93" t="s">
        <v>89</v>
      </c>
      <c r="F635" s="93" t="s">
        <v>89</v>
      </c>
      <c r="G635" s="93" t="n">
        <v>0</v>
      </c>
      <c r="H635" s="93" t="n">
        <v>0</v>
      </c>
      <c r="I635" s="93" t="n">
        <v>0</v>
      </c>
      <c r="J635" s="93" t="n">
        <v>0</v>
      </c>
      <c r="K635" s="68" t="e">
        <f aca="false">E635+F635+G635+H635+I635+J635</f>
        <v>#VALUE!</v>
      </c>
    </row>
    <row r="636" customFormat="false" ht="15.75" hidden="false" customHeight="true" outlineLevel="0" collapsed="false">
      <c r="A636" s="105"/>
      <c r="B636" s="84"/>
      <c r="C636" s="22"/>
      <c r="D636" s="77" t="s">
        <v>281</v>
      </c>
      <c r="E636" s="93" t="s">
        <v>89</v>
      </c>
      <c r="F636" s="93" t="s">
        <v>89</v>
      </c>
      <c r="G636" s="93" t="n">
        <v>0</v>
      </c>
      <c r="H636" s="93" t="n">
        <v>0</v>
      </c>
      <c r="I636" s="93" t="n">
        <v>0</v>
      </c>
      <c r="J636" s="93" t="n">
        <v>0</v>
      </c>
      <c r="K636" s="68" t="e">
        <f aca="false">E636+F636+G636+H636+I636+J636</f>
        <v>#VALUE!</v>
      </c>
    </row>
    <row r="637" customFormat="false" ht="15.75" hidden="false" customHeight="true" outlineLevel="0" collapsed="false">
      <c r="A637" s="105"/>
      <c r="B637" s="84"/>
      <c r="C637" s="22"/>
      <c r="D637" s="77" t="s">
        <v>32</v>
      </c>
      <c r="E637" s="93" t="s">
        <v>89</v>
      </c>
      <c r="F637" s="93" t="s">
        <v>89</v>
      </c>
      <c r="G637" s="93" t="n">
        <v>0</v>
      </c>
      <c r="H637" s="93" t="n">
        <v>0</v>
      </c>
      <c r="I637" s="93" t="n">
        <v>0</v>
      </c>
      <c r="J637" s="93" t="n">
        <v>0</v>
      </c>
      <c r="K637" s="68" t="e">
        <f aca="false">E637+F637+G637+H637+I637+J637</f>
        <v>#VALUE!</v>
      </c>
    </row>
    <row r="638" customFormat="false" ht="15.75" hidden="false" customHeight="true" outlineLevel="0" collapsed="false">
      <c r="A638" s="103" t="s">
        <v>357</v>
      </c>
      <c r="B638" s="84" t="s">
        <v>237</v>
      </c>
      <c r="C638" s="22" t="s">
        <v>33</v>
      </c>
      <c r="D638" s="77" t="s">
        <v>28</v>
      </c>
      <c r="E638" s="149" t="e">
        <f aca="false">E639+E640+E641+E642</f>
        <v>#VALUE!</v>
      </c>
      <c r="F638" s="149" t="e">
        <f aca="false">F639+F640+F641+F642</f>
        <v>#VALUE!</v>
      </c>
      <c r="G638" s="149" t="n">
        <f aca="false">G639+G640+G641+G642</f>
        <v>528</v>
      </c>
      <c r="H638" s="149" t="n">
        <f aca="false">H639+H640+H641+H642</f>
        <v>528</v>
      </c>
      <c r="I638" s="149" t="n">
        <f aca="false">I639+I640+I641+I642</f>
        <v>528</v>
      </c>
      <c r="J638" s="149" t="n">
        <f aca="false">J639+J640+J641+J642</f>
        <v>528</v>
      </c>
      <c r="K638" s="149" t="e">
        <f aca="false">K639+K640+K641+K642</f>
        <v>#VALUE!</v>
      </c>
    </row>
    <row r="639" customFormat="false" ht="15.75" hidden="false" customHeight="true" outlineLevel="0" collapsed="false">
      <c r="A639" s="105"/>
      <c r="B639" s="84"/>
      <c r="C639" s="22"/>
      <c r="D639" s="67" t="s">
        <v>29</v>
      </c>
      <c r="E639" s="31" t="s">
        <v>89</v>
      </c>
      <c r="F639" s="31" t="s">
        <v>89</v>
      </c>
      <c r="G639" s="31" t="n">
        <v>0</v>
      </c>
      <c r="H639" s="31" t="n">
        <v>0</v>
      </c>
      <c r="I639" s="31" t="n">
        <v>0</v>
      </c>
      <c r="J639" s="31" t="n">
        <v>0</v>
      </c>
      <c r="K639" s="68" t="e">
        <f aca="false">E639+F639+G639+H639+I639+J639</f>
        <v>#VALUE!</v>
      </c>
    </row>
    <row r="640" customFormat="false" ht="15.75" hidden="false" customHeight="true" outlineLevel="0" collapsed="false">
      <c r="A640" s="105"/>
      <c r="B640" s="84"/>
      <c r="C640" s="22"/>
      <c r="D640" s="67" t="s">
        <v>30</v>
      </c>
      <c r="E640" s="31" t="s">
        <v>89</v>
      </c>
      <c r="F640" s="31" t="s">
        <v>89</v>
      </c>
      <c r="G640" s="31" t="n">
        <v>0</v>
      </c>
      <c r="H640" s="31" t="n">
        <v>0</v>
      </c>
      <c r="I640" s="31" t="n">
        <v>0</v>
      </c>
      <c r="J640" s="31" t="n">
        <v>0</v>
      </c>
      <c r="K640" s="68" t="e">
        <f aca="false">E640+F640+G640+H640+I640+J640</f>
        <v>#VALUE!</v>
      </c>
    </row>
    <row r="641" customFormat="false" ht="15.75" hidden="false" customHeight="true" outlineLevel="0" collapsed="false">
      <c r="A641" s="105"/>
      <c r="B641" s="84"/>
      <c r="C641" s="22"/>
      <c r="D641" s="67" t="s">
        <v>281</v>
      </c>
      <c r="E641" s="48" t="n">
        <v>528</v>
      </c>
      <c r="F641" s="48" t="n">
        <v>528</v>
      </c>
      <c r="G641" s="48" t="n">
        <v>528</v>
      </c>
      <c r="H641" s="48" t="n">
        <v>528</v>
      </c>
      <c r="I641" s="48" t="n">
        <v>528</v>
      </c>
      <c r="J641" s="48" t="n">
        <v>528</v>
      </c>
      <c r="K641" s="68" t="n">
        <f aca="false">E641+F641+G641+H641+I641+J641</f>
        <v>3168</v>
      </c>
    </row>
    <row r="642" customFormat="false" ht="15.75" hidden="false" customHeight="true" outlineLevel="0" collapsed="false">
      <c r="A642" s="105"/>
      <c r="B642" s="84"/>
      <c r="C642" s="22"/>
      <c r="D642" s="67" t="s">
        <v>32</v>
      </c>
      <c r="E642" s="31" t="s">
        <v>89</v>
      </c>
      <c r="F642" s="31" t="s">
        <v>89</v>
      </c>
      <c r="G642" s="31" t="n">
        <v>0</v>
      </c>
      <c r="H642" s="31" t="n">
        <v>0</v>
      </c>
      <c r="I642" s="31" t="n">
        <v>0</v>
      </c>
      <c r="J642" s="31" t="n">
        <v>0</v>
      </c>
      <c r="K642" s="68" t="e">
        <f aca="false">E642+F642+G642+H642+I642+J642</f>
        <v>#VALUE!</v>
      </c>
    </row>
    <row r="643" customFormat="false" ht="15.75" hidden="false" customHeight="true" outlineLevel="0" collapsed="false">
      <c r="A643" s="103" t="s">
        <v>358</v>
      </c>
      <c r="B643" s="84" t="s">
        <v>239</v>
      </c>
      <c r="C643" s="22" t="s">
        <v>33</v>
      </c>
      <c r="D643" s="77" t="s">
        <v>28</v>
      </c>
      <c r="E643" s="156" t="e">
        <f aca="false">E644+E645+E646+E647</f>
        <v>#VALUE!</v>
      </c>
      <c r="F643" s="156" t="e">
        <f aca="false">F644+F645+F646+F647</f>
        <v>#VALUE!</v>
      </c>
      <c r="G643" s="156" t="n">
        <f aca="false">G644+G645+G646+G647</f>
        <v>600</v>
      </c>
      <c r="H643" s="156" t="n">
        <f aca="false">H644+H645+H646+H647</f>
        <v>600</v>
      </c>
      <c r="I643" s="156" t="n">
        <f aca="false">I644+I645+I646+I647</f>
        <v>600</v>
      </c>
      <c r="J643" s="156" t="n">
        <f aca="false">J644+J645+J646+J647</f>
        <v>600</v>
      </c>
      <c r="K643" s="149" t="e">
        <f aca="false">K644+K645+K646+K647</f>
        <v>#VALUE!</v>
      </c>
    </row>
    <row r="644" customFormat="false" ht="15.75" hidden="false" customHeight="true" outlineLevel="0" collapsed="false">
      <c r="A644" s="105"/>
      <c r="B644" s="84"/>
      <c r="C644" s="22"/>
      <c r="D644" s="67" t="s">
        <v>29</v>
      </c>
      <c r="E644" s="31" t="s">
        <v>89</v>
      </c>
      <c r="F644" s="31" t="s">
        <v>89</v>
      </c>
      <c r="G644" s="31" t="n">
        <v>0</v>
      </c>
      <c r="H644" s="31" t="n">
        <v>0</v>
      </c>
      <c r="I644" s="31" t="n">
        <v>0</v>
      </c>
      <c r="J644" s="31" t="n">
        <v>0</v>
      </c>
      <c r="K644" s="68" t="e">
        <f aca="false">E644+F644+G644+H644+I644+J644</f>
        <v>#VALUE!</v>
      </c>
    </row>
    <row r="645" customFormat="false" ht="15.75" hidden="false" customHeight="true" outlineLevel="0" collapsed="false">
      <c r="A645" s="105"/>
      <c r="B645" s="84"/>
      <c r="C645" s="22"/>
      <c r="D645" s="67" t="s">
        <v>30</v>
      </c>
      <c r="E645" s="31" t="s">
        <v>89</v>
      </c>
      <c r="F645" s="31" t="s">
        <v>89</v>
      </c>
      <c r="G645" s="31" t="n">
        <v>0</v>
      </c>
      <c r="H645" s="31" t="n">
        <v>0</v>
      </c>
      <c r="I645" s="31" t="n">
        <v>0</v>
      </c>
      <c r="J645" s="31" t="n">
        <v>0</v>
      </c>
      <c r="K645" s="68" t="e">
        <f aca="false">E645+F645+G645+H645+I645+J645</f>
        <v>#VALUE!</v>
      </c>
    </row>
    <row r="646" customFormat="false" ht="15.75" hidden="false" customHeight="true" outlineLevel="0" collapsed="false">
      <c r="A646" s="105"/>
      <c r="B646" s="84"/>
      <c r="C646" s="22"/>
      <c r="D646" s="67" t="s">
        <v>281</v>
      </c>
      <c r="E646" s="48" t="n">
        <v>600</v>
      </c>
      <c r="F646" s="48" t="n">
        <v>600</v>
      </c>
      <c r="G646" s="31" t="n">
        <v>600</v>
      </c>
      <c r="H646" s="48" t="n">
        <v>600</v>
      </c>
      <c r="I646" s="48" t="n">
        <v>600</v>
      </c>
      <c r="J646" s="48" t="n">
        <v>600</v>
      </c>
      <c r="K646" s="68" t="n">
        <f aca="false">E646+F646+G646+H646+I646+J646</f>
        <v>3600</v>
      </c>
    </row>
    <row r="647" customFormat="false" ht="15.75" hidden="false" customHeight="true" outlineLevel="0" collapsed="false">
      <c r="A647" s="105"/>
      <c r="B647" s="84"/>
      <c r="C647" s="22"/>
      <c r="D647" s="67" t="s">
        <v>32</v>
      </c>
      <c r="E647" s="31" t="s">
        <v>89</v>
      </c>
      <c r="F647" s="31" t="s">
        <v>89</v>
      </c>
      <c r="G647" s="31" t="n">
        <v>0</v>
      </c>
      <c r="H647" s="31" t="n">
        <v>0</v>
      </c>
      <c r="I647" s="31" t="n">
        <v>0</v>
      </c>
      <c r="J647" s="31" t="n">
        <v>0</v>
      </c>
      <c r="K647" s="68" t="e">
        <f aca="false">E647+F647+G647+H647+I647+J647</f>
        <v>#VALUE!</v>
      </c>
    </row>
    <row r="648" customFormat="false" ht="15.75" hidden="false" customHeight="true" outlineLevel="0" collapsed="false">
      <c r="A648" s="103" t="s">
        <v>240</v>
      </c>
      <c r="B648" s="84" t="s">
        <v>241</v>
      </c>
      <c r="C648" s="22" t="s">
        <v>33</v>
      </c>
      <c r="D648" s="77" t="s">
        <v>28</v>
      </c>
      <c r="E648" s="156" t="e">
        <f aca="false">E649+E650+E651+E652</f>
        <v>#VALUE!</v>
      </c>
      <c r="F648" s="156" t="e">
        <f aca="false">F649+F650+F651+F652</f>
        <v>#VALUE!</v>
      </c>
      <c r="G648" s="156" t="n">
        <f aca="false">G649+G650+G651+G652</f>
        <v>0</v>
      </c>
      <c r="H648" s="156" t="n">
        <f aca="false">H649+H650+H651+H652</f>
        <v>0</v>
      </c>
      <c r="I648" s="156" t="n">
        <f aca="false">I649+I650+I651+I652</f>
        <v>0</v>
      </c>
      <c r="J648" s="156" t="n">
        <f aca="false">J649+J650+J651+J652</f>
        <v>0</v>
      </c>
      <c r="K648" s="149" t="e">
        <f aca="false">K649+K650+K651+K652</f>
        <v>#VALUE!</v>
      </c>
    </row>
    <row r="649" customFormat="false" ht="15.75" hidden="false" customHeight="true" outlineLevel="0" collapsed="false">
      <c r="A649" s="105"/>
      <c r="B649" s="84"/>
      <c r="C649" s="22"/>
      <c r="D649" s="77" t="s">
        <v>29</v>
      </c>
      <c r="E649" s="93" t="s">
        <v>89</v>
      </c>
      <c r="F649" s="93" t="s">
        <v>89</v>
      </c>
      <c r="G649" s="93" t="n">
        <v>0</v>
      </c>
      <c r="H649" s="93" t="n">
        <v>0</v>
      </c>
      <c r="I649" s="93" t="n">
        <v>0</v>
      </c>
      <c r="J649" s="93" t="n">
        <v>0</v>
      </c>
      <c r="K649" s="68" t="e">
        <f aca="false">E649+F649+G649+H649+I649+J649</f>
        <v>#VALUE!</v>
      </c>
    </row>
    <row r="650" customFormat="false" ht="15.75" hidden="false" customHeight="true" outlineLevel="0" collapsed="false">
      <c r="A650" s="105"/>
      <c r="B650" s="84"/>
      <c r="C650" s="22"/>
      <c r="D650" s="77" t="s">
        <v>30</v>
      </c>
      <c r="E650" s="93" t="s">
        <v>89</v>
      </c>
      <c r="F650" s="93" t="s">
        <v>89</v>
      </c>
      <c r="G650" s="93" t="n">
        <v>0</v>
      </c>
      <c r="H650" s="93" t="n">
        <v>0</v>
      </c>
      <c r="I650" s="93" t="n">
        <v>0</v>
      </c>
      <c r="J650" s="93" t="n">
        <v>0</v>
      </c>
      <c r="K650" s="68" t="e">
        <f aca="false">E650+F650+G650+H650+I650+J650</f>
        <v>#VALUE!</v>
      </c>
    </row>
    <row r="651" customFormat="false" ht="15.75" hidden="false" customHeight="true" outlineLevel="0" collapsed="false">
      <c r="A651" s="105"/>
      <c r="B651" s="84"/>
      <c r="C651" s="22"/>
      <c r="D651" s="77" t="s">
        <v>281</v>
      </c>
      <c r="E651" s="93" t="s">
        <v>89</v>
      </c>
      <c r="F651" s="93" t="s">
        <v>89</v>
      </c>
      <c r="G651" s="93" t="n">
        <v>0</v>
      </c>
      <c r="H651" s="93" t="n">
        <v>0</v>
      </c>
      <c r="I651" s="93" t="n">
        <v>0</v>
      </c>
      <c r="J651" s="93" t="n">
        <v>0</v>
      </c>
      <c r="K651" s="68" t="e">
        <f aca="false">E651+F651+G651+H651+I651+J651</f>
        <v>#VALUE!</v>
      </c>
    </row>
    <row r="652" customFormat="false" ht="15.75" hidden="false" customHeight="true" outlineLevel="0" collapsed="false">
      <c r="A652" s="105"/>
      <c r="B652" s="84"/>
      <c r="C652" s="22"/>
      <c r="D652" s="77" t="s">
        <v>32</v>
      </c>
      <c r="E652" s="93" t="s">
        <v>89</v>
      </c>
      <c r="F652" s="93" t="s">
        <v>89</v>
      </c>
      <c r="G652" s="93" t="n">
        <v>0</v>
      </c>
      <c r="H652" s="93" t="n">
        <v>0</v>
      </c>
      <c r="I652" s="93" t="n">
        <v>0</v>
      </c>
      <c r="J652" s="93" t="n">
        <v>0</v>
      </c>
      <c r="K652" s="68" t="e">
        <f aca="false">E652+F652+G652+H652+I652+J652</f>
        <v>#VALUE!</v>
      </c>
    </row>
    <row r="653" customFormat="false" ht="15.75" hidden="false" customHeight="true" outlineLevel="0" collapsed="false">
      <c r="A653" s="103" t="s">
        <v>242</v>
      </c>
      <c r="B653" s="84" t="s">
        <v>243</v>
      </c>
      <c r="C653" s="22" t="s">
        <v>33</v>
      </c>
      <c r="D653" s="77" t="s">
        <v>28</v>
      </c>
      <c r="E653" s="149" t="e">
        <f aca="false">E654+E655+E656+E657</f>
        <v>#VALUE!</v>
      </c>
      <c r="F653" s="149" t="e">
        <f aca="false">F654+F655+F656+F657</f>
        <v>#VALUE!</v>
      </c>
      <c r="G653" s="149" t="n">
        <f aca="false">G654+G655+G656+G657</f>
        <v>0</v>
      </c>
      <c r="H653" s="149" t="n">
        <f aca="false">H654+H655+H656+H657</f>
        <v>0</v>
      </c>
      <c r="I653" s="149" t="n">
        <f aca="false">I654+I655+I656+I657</f>
        <v>0</v>
      </c>
      <c r="J653" s="149" t="n">
        <f aca="false">J654+J655+J656+J657</f>
        <v>0</v>
      </c>
      <c r="K653" s="149" t="e">
        <f aca="false">K654+K655+K656+K657</f>
        <v>#VALUE!</v>
      </c>
    </row>
    <row r="654" customFormat="false" ht="15.75" hidden="false" customHeight="true" outlineLevel="0" collapsed="false">
      <c r="A654" s="105"/>
      <c r="B654" s="84"/>
      <c r="C654" s="22"/>
      <c r="D654" s="77" t="s">
        <v>29</v>
      </c>
      <c r="E654" s="93" t="s">
        <v>89</v>
      </c>
      <c r="F654" s="93" t="s">
        <v>89</v>
      </c>
      <c r="G654" s="93" t="n">
        <v>0</v>
      </c>
      <c r="H654" s="93" t="n">
        <v>0</v>
      </c>
      <c r="I654" s="93" t="n">
        <v>0</v>
      </c>
      <c r="J654" s="93" t="n">
        <v>0</v>
      </c>
      <c r="K654" s="68" t="e">
        <f aca="false">E654+F654+G654+H654+I654+J654</f>
        <v>#VALUE!</v>
      </c>
    </row>
    <row r="655" customFormat="false" ht="15.75" hidden="false" customHeight="true" outlineLevel="0" collapsed="false">
      <c r="A655" s="105"/>
      <c r="B655" s="84"/>
      <c r="C655" s="22"/>
      <c r="D655" s="77" t="s">
        <v>30</v>
      </c>
      <c r="E655" s="93" t="s">
        <v>89</v>
      </c>
      <c r="F655" s="93" t="s">
        <v>89</v>
      </c>
      <c r="G655" s="93" t="n">
        <v>0</v>
      </c>
      <c r="H655" s="93" t="n">
        <v>0</v>
      </c>
      <c r="I655" s="93" t="n">
        <v>0</v>
      </c>
      <c r="J655" s="93" t="n">
        <v>0</v>
      </c>
      <c r="K655" s="68" t="e">
        <f aca="false">E655+F655+G655+H655+I655+J655</f>
        <v>#VALUE!</v>
      </c>
    </row>
    <row r="656" customFormat="false" ht="15.75" hidden="false" customHeight="true" outlineLevel="0" collapsed="false">
      <c r="A656" s="105"/>
      <c r="B656" s="84"/>
      <c r="C656" s="22"/>
      <c r="D656" s="77" t="s">
        <v>281</v>
      </c>
      <c r="E656" s="93" t="s">
        <v>89</v>
      </c>
      <c r="F656" s="93" t="s">
        <v>89</v>
      </c>
      <c r="G656" s="93" t="n">
        <v>0</v>
      </c>
      <c r="H656" s="93" t="n">
        <v>0</v>
      </c>
      <c r="I656" s="93" t="n">
        <v>0</v>
      </c>
      <c r="J656" s="93" t="n">
        <v>0</v>
      </c>
      <c r="K656" s="68" t="e">
        <f aca="false">E656+F656+G656+H656+I656+J656</f>
        <v>#VALUE!</v>
      </c>
    </row>
    <row r="657" customFormat="false" ht="15.75" hidden="false" customHeight="true" outlineLevel="0" collapsed="false">
      <c r="A657" s="105"/>
      <c r="B657" s="84"/>
      <c r="C657" s="22"/>
      <c r="D657" s="77" t="s">
        <v>32</v>
      </c>
      <c r="E657" s="93" t="s">
        <v>89</v>
      </c>
      <c r="F657" s="93" t="s">
        <v>89</v>
      </c>
      <c r="G657" s="93" t="n">
        <v>0</v>
      </c>
      <c r="H657" s="93" t="n">
        <v>0</v>
      </c>
      <c r="I657" s="93" t="n">
        <v>0</v>
      </c>
      <c r="J657" s="93" t="n">
        <v>0</v>
      </c>
      <c r="K657" s="68" t="e">
        <f aca="false">E657+F657+G657+H657+I657+J657</f>
        <v>#VALUE!</v>
      </c>
    </row>
    <row r="658" customFormat="false" ht="15.75" hidden="false" customHeight="true" outlineLevel="0" collapsed="false">
      <c r="A658" s="103" t="s">
        <v>359</v>
      </c>
      <c r="B658" s="84" t="s">
        <v>245</v>
      </c>
      <c r="C658" s="22" t="s">
        <v>33</v>
      </c>
      <c r="D658" s="77" t="s">
        <v>28</v>
      </c>
      <c r="E658" s="149" t="e">
        <f aca="false">E659+E660+E661+E662</f>
        <v>#VALUE!</v>
      </c>
      <c r="F658" s="149" t="e">
        <f aca="false">F659+F660+F661+F662</f>
        <v>#VALUE!</v>
      </c>
      <c r="G658" s="149" t="n">
        <f aca="false">G659+G660+G661+G662</f>
        <v>63</v>
      </c>
      <c r="H658" s="149" t="n">
        <f aca="false">H659+H660+H661+H662</f>
        <v>63</v>
      </c>
      <c r="I658" s="149" t="n">
        <f aca="false">I659+I660+I661+I662</f>
        <v>63</v>
      </c>
      <c r="J658" s="149" t="n">
        <f aca="false">J659+J660+J661+J662</f>
        <v>63</v>
      </c>
      <c r="K658" s="149" t="e">
        <f aca="false">K659+K660+K661+K662</f>
        <v>#VALUE!</v>
      </c>
    </row>
    <row r="659" customFormat="false" ht="15.75" hidden="false" customHeight="true" outlineLevel="0" collapsed="false">
      <c r="A659" s="105"/>
      <c r="B659" s="84"/>
      <c r="C659" s="22"/>
      <c r="D659" s="67" t="s">
        <v>29</v>
      </c>
      <c r="E659" s="31" t="s">
        <v>89</v>
      </c>
      <c r="F659" s="31" t="s">
        <v>89</v>
      </c>
      <c r="G659" s="31" t="n">
        <v>0</v>
      </c>
      <c r="H659" s="31" t="n">
        <v>0</v>
      </c>
      <c r="I659" s="31" t="n">
        <v>0</v>
      </c>
      <c r="J659" s="31" t="n">
        <v>0</v>
      </c>
      <c r="K659" s="68" t="e">
        <f aca="false">E659+F659+G659+H659+I659+J659</f>
        <v>#VALUE!</v>
      </c>
    </row>
    <row r="660" customFormat="false" ht="15.75" hidden="false" customHeight="true" outlineLevel="0" collapsed="false">
      <c r="A660" s="105"/>
      <c r="B660" s="84"/>
      <c r="C660" s="22"/>
      <c r="D660" s="67" t="s">
        <v>30</v>
      </c>
      <c r="E660" s="31" t="s">
        <v>89</v>
      </c>
      <c r="F660" s="31" t="s">
        <v>89</v>
      </c>
      <c r="G660" s="31" t="n">
        <v>0</v>
      </c>
      <c r="H660" s="31" t="n">
        <v>0</v>
      </c>
      <c r="I660" s="31" t="n">
        <v>0</v>
      </c>
      <c r="J660" s="31" t="n">
        <v>0</v>
      </c>
      <c r="K660" s="68" t="e">
        <f aca="false">E660+F660+G660+H660+I660+J660</f>
        <v>#VALUE!</v>
      </c>
    </row>
    <row r="661" customFormat="false" ht="15.75" hidden="false" customHeight="true" outlineLevel="0" collapsed="false">
      <c r="A661" s="105"/>
      <c r="B661" s="84"/>
      <c r="C661" s="22"/>
      <c r="D661" s="67" t="s">
        <v>281</v>
      </c>
      <c r="E661" s="48" t="n">
        <v>63</v>
      </c>
      <c r="F661" s="48" t="n">
        <v>63</v>
      </c>
      <c r="G661" s="48" t="n">
        <v>63</v>
      </c>
      <c r="H661" s="48" t="n">
        <v>63</v>
      </c>
      <c r="I661" s="48" t="n">
        <v>63</v>
      </c>
      <c r="J661" s="48" t="n">
        <v>63</v>
      </c>
      <c r="K661" s="68" t="n">
        <f aca="false">E661+F661+G661+H661+I661+J661</f>
        <v>378</v>
      </c>
    </row>
    <row r="662" customFormat="false" ht="15.75" hidden="false" customHeight="true" outlineLevel="0" collapsed="false">
      <c r="A662" s="105"/>
      <c r="B662" s="84"/>
      <c r="C662" s="22"/>
      <c r="D662" s="67" t="s">
        <v>32</v>
      </c>
      <c r="E662" s="31" t="s">
        <v>89</v>
      </c>
      <c r="F662" s="31" t="s">
        <v>89</v>
      </c>
      <c r="G662" s="31" t="n">
        <v>0</v>
      </c>
      <c r="H662" s="31" t="n">
        <v>0</v>
      </c>
      <c r="I662" s="31" t="n">
        <v>0</v>
      </c>
      <c r="J662" s="31" t="n">
        <v>0</v>
      </c>
      <c r="K662" s="68" t="e">
        <f aca="false">E662+F662+G662+H662+I662+J662</f>
        <v>#VALUE!</v>
      </c>
    </row>
    <row r="663" customFormat="false" ht="15.75" hidden="false" customHeight="true" outlineLevel="0" collapsed="false">
      <c r="A663" s="103" t="s">
        <v>246</v>
      </c>
      <c r="B663" s="84" t="s">
        <v>247</v>
      </c>
      <c r="C663" s="22" t="s">
        <v>33</v>
      </c>
      <c r="D663" s="77" t="s">
        <v>28</v>
      </c>
      <c r="E663" s="156" t="e">
        <f aca="false">E664+E665+E666+E667</f>
        <v>#VALUE!</v>
      </c>
      <c r="F663" s="156" t="e">
        <f aca="false">F664+F665+F666+F667</f>
        <v>#VALUE!</v>
      </c>
      <c r="G663" s="156" t="n">
        <f aca="false">G664+G665+G666+G667</f>
        <v>0</v>
      </c>
      <c r="H663" s="156" t="n">
        <f aca="false">H664+H665+H666+H667</f>
        <v>0</v>
      </c>
      <c r="I663" s="156" t="n">
        <f aca="false">I664+I665+I666+I667</f>
        <v>0</v>
      </c>
      <c r="J663" s="156" t="n">
        <f aca="false">J664+J665+J666+J667</f>
        <v>0</v>
      </c>
      <c r="K663" s="149" t="e">
        <f aca="false">K664+K665+K666+K667</f>
        <v>#VALUE!</v>
      </c>
    </row>
    <row r="664" customFormat="false" ht="15.75" hidden="false" customHeight="true" outlineLevel="0" collapsed="false">
      <c r="A664" s="105"/>
      <c r="B664" s="84"/>
      <c r="C664" s="22"/>
      <c r="D664" s="77" t="s">
        <v>29</v>
      </c>
      <c r="E664" s="93" t="s">
        <v>89</v>
      </c>
      <c r="F664" s="93" t="s">
        <v>89</v>
      </c>
      <c r="G664" s="93" t="n">
        <v>0</v>
      </c>
      <c r="H664" s="93" t="n">
        <v>0</v>
      </c>
      <c r="I664" s="93" t="n">
        <v>0</v>
      </c>
      <c r="J664" s="93" t="n">
        <v>0</v>
      </c>
      <c r="K664" s="68" t="e">
        <f aca="false">E664+F664+G664+H664+I664+J664</f>
        <v>#VALUE!</v>
      </c>
    </row>
    <row r="665" customFormat="false" ht="15.75" hidden="false" customHeight="true" outlineLevel="0" collapsed="false">
      <c r="A665" s="105"/>
      <c r="B665" s="84"/>
      <c r="C665" s="22"/>
      <c r="D665" s="77" t="s">
        <v>30</v>
      </c>
      <c r="E665" s="93" t="s">
        <v>89</v>
      </c>
      <c r="F665" s="93" t="s">
        <v>89</v>
      </c>
      <c r="G665" s="93" t="n">
        <v>0</v>
      </c>
      <c r="H665" s="93" t="n">
        <v>0</v>
      </c>
      <c r="I665" s="93" t="n">
        <v>0</v>
      </c>
      <c r="J665" s="93" t="n">
        <v>0</v>
      </c>
      <c r="K665" s="68" t="e">
        <f aca="false">E665+F665+G665+H665+I665+J665</f>
        <v>#VALUE!</v>
      </c>
    </row>
    <row r="666" customFormat="false" ht="15.75" hidden="false" customHeight="true" outlineLevel="0" collapsed="false">
      <c r="A666" s="105"/>
      <c r="B666" s="84"/>
      <c r="C666" s="22"/>
      <c r="D666" s="77" t="s">
        <v>281</v>
      </c>
      <c r="E666" s="93" t="n">
        <v>0</v>
      </c>
      <c r="F666" s="93" t="s">
        <v>89</v>
      </c>
      <c r="G666" s="93" t="n">
        <v>0</v>
      </c>
      <c r="H666" s="93" t="n">
        <v>0</v>
      </c>
      <c r="I666" s="93" t="n">
        <v>0</v>
      </c>
      <c r="J666" s="93" t="n">
        <v>0</v>
      </c>
      <c r="K666" s="68" t="e">
        <f aca="false">E666+F666+G666+H666+I666+J666</f>
        <v>#VALUE!</v>
      </c>
    </row>
    <row r="667" customFormat="false" ht="15.75" hidden="false" customHeight="true" outlineLevel="0" collapsed="false">
      <c r="A667" s="105"/>
      <c r="B667" s="84"/>
      <c r="C667" s="22"/>
      <c r="D667" s="77" t="s">
        <v>32</v>
      </c>
      <c r="E667" s="93" t="s">
        <v>89</v>
      </c>
      <c r="F667" s="93" t="s">
        <v>89</v>
      </c>
      <c r="G667" s="93" t="n">
        <v>0</v>
      </c>
      <c r="H667" s="93" t="n">
        <v>0</v>
      </c>
      <c r="I667" s="93" t="n">
        <v>0</v>
      </c>
      <c r="J667" s="93" t="n">
        <v>0</v>
      </c>
      <c r="K667" s="68" t="e">
        <f aca="false">E667+F667+G667+H667+I667+J667</f>
        <v>#VALUE!</v>
      </c>
    </row>
    <row r="668" customFormat="false" ht="15.75" hidden="false" customHeight="true" outlineLevel="0" collapsed="false">
      <c r="A668" s="103" t="s">
        <v>360</v>
      </c>
      <c r="B668" s="84" t="s">
        <v>249</v>
      </c>
      <c r="C668" s="22" t="s">
        <v>33</v>
      </c>
      <c r="D668" s="77" t="s">
        <v>28</v>
      </c>
      <c r="E668" s="149" t="e">
        <f aca="false">E669+E670+E671+E672</f>
        <v>#VALUE!</v>
      </c>
      <c r="F668" s="149" t="e">
        <f aca="false">F669+F670+F671+F672</f>
        <v>#VALUE!</v>
      </c>
      <c r="G668" s="149" t="n">
        <f aca="false">G669+G670+G671+G672</f>
        <v>100</v>
      </c>
      <c r="H668" s="149" t="n">
        <f aca="false">H669+H670+H671+H672</f>
        <v>100</v>
      </c>
      <c r="I668" s="149" t="n">
        <f aca="false">I669+I670+I671+I672</f>
        <v>100</v>
      </c>
      <c r="J668" s="149" t="n">
        <f aca="false">J669+J670+J671+J672</f>
        <v>100</v>
      </c>
      <c r="K668" s="149" t="e">
        <f aca="false">K669+K670+K671+K672</f>
        <v>#VALUE!</v>
      </c>
    </row>
    <row r="669" customFormat="false" ht="15.75" hidden="false" customHeight="true" outlineLevel="0" collapsed="false">
      <c r="A669" s="105"/>
      <c r="B669" s="84"/>
      <c r="C669" s="22"/>
      <c r="D669" s="67" t="s">
        <v>29</v>
      </c>
      <c r="E669" s="31" t="s">
        <v>89</v>
      </c>
      <c r="F669" s="31" t="s">
        <v>89</v>
      </c>
      <c r="G669" s="31" t="n">
        <v>0</v>
      </c>
      <c r="H669" s="31" t="n">
        <v>0</v>
      </c>
      <c r="I669" s="31" t="n">
        <v>0</v>
      </c>
      <c r="J669" s="31" t="n">
        <v>0</v>
      </c>
      <c r="K669" s="68" t="e">
        <f aca="false">E669+F669+G669+H669+I669+J669</f>
        <v>#VALUE!</v>
      </c>
    </row>
    <row r="670" customFormat="false" ht="15.75" hidden="false" customHeight="true" outlineLevel="0" collapsed="false">
      <c r="A670" s="105"/>
      <c r="B670" s="84"/>
      <c r="C670" s="22"/>
      <c r="D670" s="67" t="s">
        <v>30</v>
      </c>
      <c r="E670" s="31" t="s">
        <v>89</v>
      </c>
      <c r="F670" s="31" t="s">
        <v>89</v>
      </c>
      <c r="G670" s="31" t="n">
        <v>0</v>
      </c>
      <c r="H670" s="31" t="n">
        <v>0</v>
      </c>
      <c r="I670" s="31" t="n">
        <v>0</v>
      </c>
      <c r="J670" s="31" t="n">
        <v>0</v>
      </c>
      <c r="K670" s="68" t="e">
        <f aca="false">E670+F670+G670+H670+I670+J670</f>
        <v>#VALUE!</v>
      </c>
    </row>
    <row r="671" customFormat="false" ht="15.75" hidden="false" customHeight="true" outlineLevel="0" collapsed="false">
      <c r="A671" s="105"/>
      <c r="B671" s="84"/>
      <c r="C671" s="22"/>
      <c r="D671" s="67" t="s">
        <v>281</v>
      </c>
      <c r="E671" s="48" t="n">
        <v>100</v>
      </c>
      <c r="F671" s="48" t="n">
        <v>100</v>
      </c>
      <c r="G671" s="48" t="n">
        <v>100</v>
      </c>
      <c r="H671" s="48" t="n">
        <v>100</v>
      </c>
      <c r="I671" s="48" t="n">
        <v>100</v>
      </c>
      <c r="J671" s="48" t="n">
        <v>100</v>
      </c>
      <c r="K671" s="68" t="n">
        <f aca="false">E671+F671+G671+H671+I671+J671</f>
        <v>600</v>
      </c>
    </row>
    <row r="672" customFormat="false" ht="15.75" hidden="false" customHeight="true" outlineLevel="0" collapsed="false">
      <c r="A672" s="105"/>
      <c r="B672" s="84"/>
      <c r="C672" s="22"/>
      <c r="D672" s="67" t="s">
        <v>32</v>
      </c>
      <c r="E672" s="31" t="s">
        <v>89</v>
      </c>
      <c r="F672" s="31" t="s">
        <v>89</v>
      </c>
      <c r="G672" s="31" t="n">
        <v>0</v>
      </c>
      <c r="H672" s="31" t="n">
        <v>0</v>
      </c>
      <c r="I672" s="31" t="n">
        <v>0</v>
      </c>
      <c r="J672" s="31" t="n">
        <v>0</v>
      </c>
      <c r="K672" s="68" t="e">
        <f aca="false">E672+F672+G672+H672+I672+J672</f>
        <v>#VALUE!</v>
      </c>
    </row>
    <row r="673" customFormat="false" ht="12.75" hidden="false" customHeight="true" outlineLevel="0" collapsed="false">
      <c r="A673" s="20" t="s">
        <v>19</v>
      </c>
      <c r="B673" s="66" t="s">
        <v>361</v>
      </c>
      <c r="C673" s="66"/>
      <c r="D673" s="66"/>
      <c r="E673" s="66"/>
      <c r="F673" s="66"/>
      <c r="G673" s="66"/>
      <c r="H673" s="66"/>
      <c r="I673" s="66"/>
      <c r="J673" s="66"/>
      <c r="K673" s="26"/>
    </row>
    <row r="674" s="83" customFormat="true" ht="40.5" hidden="false" customHeight="true" outlineLevel="0" collapsed="false">
      <c r="A674" s="78" t="s">
        <v>251</v>
      </c>
      <c r="B674" s="78" t="s">
        <v>362</v>
      </c>
      <c r="C674" s="79" t="s">
        <v>27</v>
      </c>
      <c r="D674" s="119" t="s">
        <v>28</v>
      </c>
      <c r="E674" s="80" t="e">
        <f aca="false">E675+E676+E677+E678</f>
        <v>#VALUE!</v>
      </c>
      <c r="F674" s="80" t="e">
        <f aca="false">F675+F676+F677+F678</f>
        <v>#VALUE!</v>
      </c>
      <c r="G674" s="80" t="e">
        <f aca="false">G675+G676+G677+G678</f>
        <v>#VALUE!</v>
      </c>
      <c r="H674" s="80" t="e">
        <f aca="false">H675+H676+H677+H678</f>
        <v>#VALUE!</v>
      </c>
      <c r="I674" s="80" t="e">
        <f aca="false">I675+I676+I677+I678</f>
        <v>#VALUE!</v>
      </c>
      <c r="J674" s="80" t="e">
        <f aca="false">J675+J676+J677+J678</f>
        <v>#VALUE!</v>
      </c>
      <c r="K674" s="81" t="e">
        <f aca="false">K675+K676+K677+K678</f>
        <v>#VALUE!</v>
      </c>
      <c r="L674" s="82"/>
    </row>
    <row r="675" customFormat="false" ht="12.75" hidden="false" customHeight="true" outlineLevel="0" collapsed="false">
      <c r="A675" s="65"/>
      <c r="B675" s="78"/>
      <c r="C675" s="66"/>
      <c r="D675" s="77" t="s">
        <v>29</v>
      </c>
      <c r="E675" s="68" t="e">
        <f aca="false">E680</f>
        <v>#VALUE!</v>
      </c>
      <c r="F675" s="68" t="e">
        <f aca="false">F680</f>
        <v>#VALUE!</v>
      </c>
      <c r="G675" s="68" t="n">
        <f aca="false">G680</f>
        <v>0</v>
      </c>
      <c r="H675" s="68" t="n">
        <f aca="false">H680</f>
        <v>0</v>
      </c>
      <c r="I675" s="68" t="n">
        <f aca="false">I680</f>
        <v>0</v>
      </c>
      <c r="J675" s="68" t="n">
        <f aca="false">J680</f>
        <v>0</v>
      </c>
      <c r="K675" s="68" t="e">
        <f aca="false">E675+F675+G675+H675+I675+J675</f>
        <v>#VALUE!</v>
      </c>
    </row>
    <row r="676" customFormat="false" ht="12.75" hidden="false" customHeight="true" outlineLevel="0" collapsed="false">
      <c r="A676" s="65"/>
      <c r="B676" s="78"/>
      <c r="C676" s="66"/>
      <c r="D676" s="77" t="s">
        <v>30</v>
      </c>
      <c r="E676" s="68" t="e">
        <f aca="false">E681</f>
        <v>#VALUE!</v>
      </c>
      <c r="F676" s="68" t="e">
        <f aca="false">F681</f>
        <v>#VALUE!</v>
      </c>
      <c r="G676" s="68" t="n">
        <f aca="false">G681</f>
        <v>17960.85</v>
      </c>
      <c r="H676" s="68" t="n">
        <f aca="false">H681</f>
        <v>17960.85</v>
      </c>
      <c r="I676" s="68" t="n">
        <f aca="false">I681</f>
        <v>17960.85</v>
      </c>
      <c r="J676" s="68" t="n">
        <f aca="false">J681</f>
        <v>17960.85</v>
      </c>
      <c r="K676" s="68" t="e">
        <f aca="false">E676+F676+G676+H676+I676+J676</f>
        <v>#VALUE!</v>
      </c>
    </row>
    <row r="677" customFormat="false" ht="15" hidden="false" customHeight="true" outlineLevel="0" collapsed="false">
      <c r="A677" s="65"/>
      <c r="B677" s="78"/>
      <c r="C677" s="66"/>
      <c r="D677" s="77" t="s">
        <v>281</v>
      </c>
      <c r="E677" s="68" t="e">
        <f aca="false">E682</f>
        <v>#VALUE!</v>
      </c>
      <c r="F677" s="68" t="e">
        <f aca="false">F682</f>
        <v>#VALUE!</v>
      </c>
      <c r="G677" s="68" t="e">
        <f aca="false">G682</f>
        <v>#VALUE!</v>
      </c>
      <c r="H677" s="68" t="e">
        <f aca="false">H682</f>
        <v>#VALUE!</v>
      </c>
      <c r="I677" s="68" t="e">
        <f aca="false">I682</f>
        <v>#VALUE!</v>
      </c>
      <c r="J677" s="68" t="e">
        <f aca="false">J682</f>
        <v>#VALUE!</v>
      </c>
      <c r="K677" s="68" t="e">
        <f aca="false">E677+F677+G677+H677+I677+J677</f>
        <v>#VALUE!</v>
      </c>
    </row>
    <row r="678" customFormat="false" ht="12.75" hidden="false" customHeight="true" outlineLevel="0" collapsed="false">
      <c r="A678" s="65"/>
      <c r="B678" s="78"/>
      <c r="C678" s="66"/>
      <c r="D678" s="77" t="s">
        <v>32</v>
      </c>
      <c r="E678" s="68" t="e">
        <f aca="false">E683</f>
        <v>#VALUE!</v>
      </c>
      <c r="F678" s="68" t="e">
        <f aca="false">F683</f>
        <v>#VALUE!</v>
      </c>
      <c r="G678" s="68" t="n">
        <f aca="false">G683</f>
        <v>0</v>
      </c>
      <c r="H678" s="68" t="n">
        <f aca="false">H683</f>
        <v>0</v>
      </c>
      <c r="I678" s="68" t="n">
        <f aca="false">I683</f>
        <v>0</v>
      </c>
      <c r="J678" s="68" t="n">
        <f aca="false">J683</f>
        <v>0</v>
      </c>
      <c r="K678" s="68" t="e">
        <f aca="false">E678+F678+G678+H678+I678+J678</f>
        <v>#VALUE!</v>
      </c>
    </row>
    <row r="679" customFormat="false" ht="27" hidden="false" customHeight="true" outlineLevel="0" collapsed="false">
      <c r="A679" s="65"/>
      <c r="B679" s="78"/>
      <c r="C679" s="113" t="s">
        <v>35</v>
      </c>
      <c r="D679" s="79" t="s">
        <v>28</v>
      </c>
      <c r="E679" s="81" t="e">
        <f aca="false">E680+E681+E682+E683</f>
        <v>#VALUE!</v>
      </c>
      <c r="F679" s="81" t="e">
        <f aca="false">F680+F681+F682+F683</f>
        <v>#VALUE!</v>
      </c>
      <c r="G679" s="81" t="e">
        <f aca="false">G680+G681+G682+G683</f>
        <v>#VALUE!</v>
      </c>
      <c r="H679" s="81" t="e">
        <f aca="false">H680+H681+H682+H683</f>
        <v>#VALUE!</v>
      </c>
      <c r="I679" s="81" t="e">
        <f aca="false">I680+I681+I682+I683</f>
        <v>#VALUE!</v>
      </c>
      <c r="J679" s="81" t="e">
        <f aca="false">J680+J681+J682+J683</f>
        <v>#VALUE!</v>
      </c>
      <c r="K679" s="81" t="e">
        <f aca="false">K680+K681+K682+K683</f>
        <v>#VALUE!</v>
      </c>
    </row>
    <row r="680" customFormat="false" ht="12.75" hidden="false" customHeight="true" outlineLevel="0" collapsed="false">
      <c r="A680" s="65"/>
      <c r="B680" s="78"/>
      <c r="C680" s="78"/>
      <c r="D680" s="77" t="s">
        <v>29</v>
      </c>
      <c r="E680" s="68" t="e">
        <f aca="false">E685+E690+E695+E700+E705</f>
        <v>#VALUE!</v>
      </c>
      <c r="F680" s="68" t="e">
        <f aca="false">F685+F690+F695+F700+F705</f>
        <v>#VALUE!</v>
      </c>
      <c r="G680" s="68" t="n">
        <f aca="false">G685+G690+G695+G700+G705</f>
        <v>0</v>
      </c>
      <c r="H680" s="68" t="n">
        <f aca="false">H685+H690+H695+H700+H705</f>
        <v>0</v>
      </c>
      <c r="I680" s="68" t="n">
        <f aca="false">I685+I690+I695+I700+I705</f>
        <v>0</v>
      </c>
      <c r="J680" s="68" t="n">
        <f aca="false">J685+J690+J695+J700+J705</f>
        <v>0</v>
      </c>
      <c r="K680" s="68" t="e">
        <f aca="false">E680+F680+G680+H680+I680+J680</f>
        <v>#VALUE!</v>
      </c>
    </row>
    <row r="681" customFormat="false" ht="12.75" hidden="false" customHeight="true" outlineLevel="0" collapsed="false">
      <c r="A681" s="65"/>
      <c r="B681" s="78"/>
      <c r="C681" s="78"/>
      <c r="D681" s="77" t="s">
        <v>30</v>
      </c>
      <c r="E681" s="68" t="e">
        <f aca="false">E686+E691+E696+E701+E706</f>
        <v>#VALUE!</v>
      </c>
      <c r="F681" s="68" t="e">
        <f aca="false">F686+F691+F696+F701+F706</f>
        <v>#VALUE!</v>
      </c>
      <c r="G681" s="68" t="n">
        <f aca="false">G686+G691+G696+G701+G706</f>
        <v>17960.85</v>
      </c>
      <c r="H681" s="68" t="n">
        <f aca="false">H686+H691+H696+H701+H706</f>
        <v>17960.85</v>
      </c>
      <c r="I681" s="68" t="n">
        <f aca="false">I686+I691+I696+I701+I706</f>
        <v>17960.85</v>
      </c>
      <c r="J681" s="68" t="n">
        <f aca="false">J686+J691+J696+J701+J706</f>
        <v>17960.85</v>
      </c>
      <c r="K681" s="68" t="e">
        <f aca="false">E681+F681+G681+H681+I681+J681</f>
        <v>#VALUE!</v>
      </c>
    </row>
    <row r="682" customFormat="false" ht="16.5" hidden="false" customHeight="true" outlineLevel="0" collapsed="false">
      <c r="A682" s="65"/>
      <c r="B682" s="78"/>
      <c r="C682" s="78"/>
      <c r="D682" s="77" t="s">
        <v>281</v>
      </c>
      <c r="E682" s="68" t="e">
        <f aca="false">E687+E692+E697+E702+E707</f>
        <v>#VALUE!</v>
      </c>
      <c r="F682" s="68" t="e">
        <f aca="false">F687+F692+F697+F702+F707</f>
        <v>#VALUE!</v>
      </c>
      <c r="G682" s="68" t="e">
        <f aca="false">G687+G692+G697+G702+G707</f>
        <v>#VALUE!</v>
      </c>
      <c r="H682" s="68" t="e">
        <f aca="false">H687+H692+H697+H702+H707</f>
        <v>#VALUE!</v>
      </c>
      <c r="I682" s="68" t="e">
        <f aca="false">I687+I692+I697+I702+I707</f>
        <v>#VALUE!</v>
      </c>
      <c r="J682" s="68" t="e">
        <f aca="false">J687+J692+J697+J702+J707</f>
        <v>#VALUE!</v>
      </c>
      <c r="K682" s="68" t="e">
        <f aca="false">E682+F682+G682+H682+I682+J682</f>
        <v>#VALUE!</v>
      </c>
    </row>
    <row r="683" customFormat="false" ht="12.75" hidden="false" customHeight="true" outlineLevel="0" collapsed="false">
      <c r="A683" s="65"/>
      <c r="B683" s="78"/>
      <c r="C683" s="113"/>
      <c r="D683" s="77" t="s">
        <v>32</v>
      </c>
      <c r="E683" s="68" t="e">
        <f aca="false">E688+E693+E698+E703+E708</f>
        <v>#VALUE!</v>
      </c>
      <c r="F683" s="68" t="e">
        <f aca="false">F688+F693+F698+F703+F708</f>
        <v>#VALUE!</v>
      </c>
      <c r="G683" s="68" t="n">
        <f aca="false">G688+G693+G698+G703+G708</f>
        <v>0</v>
      </c>
      <c r="H683" s="68" t="n">
        <f aca="false">H688+H693+H698+H703+H708</f>
        <v>0</v>
      </c>
      <c r="I683" s="68" t="n">
        <f aca="false">I688+I693+I698+I703+I708</f>
        <v>0</v>
      </c>
      <c r="J683" s="68" t="n">
        <f aca="false">J688+J693+J698+J703+J708</f>
        <v>0</v>
      </c>
      <c r="K683" s="68" t="e">
        <f aca="false">E683+F683+G683+H683+I683+J683</f>
        <v>#VALUE!</v>
      </c>
    </row>
    <row r="684" customFormat="false" ht="12.75" hidden="false" customHeight="true" outlineLevel="0" collapsed="false">
      <c r="A684" s="24" t="s">
        <v>253</v>
      </c>
      <c r="B684" s="124" t="s">
        <v>254</v>
      </c>
      <c r="C684" s="22" t="s">
        <v>35</v>
      </c>
      <c r="D684" s="77" t="s">
        <v>28</v>
      </c>
      <c r="E684" s="81" t="e">
        <f aca="false">E685+E686+E687+E688</f>
        <v>#VALUE!</v>
      </c>
      <c r="F684" s="81" t="e">
        <f aca="false">F685+F686+F687+F688</f>
        <v>#VALUE!</v>
      </c>
      <c r="G684" s="81" t="e">
        <f aca="false">G685+G686+G687+G688</f>
        <v>#VALUE!</v>
      </c>
      <c r="H684" s="81" t="e">
        <f aca="false">H685+H686+H687+H688</f>
        <v>#VALUE!</v>
      </c>
      <c r="I684" s="81" t="e">
        <f aca="false">I685+I686+I687+I688</f>
        <v>#VALUE!</v>
      </c>
      <c r="J684" s="81" t="e">
        <f aca="false">J685+J686+J687+J688</f>
        <v>#VALUE!</v>
      </c>
      <c r="K684" s="81" t="e">
        <f aca="false">K685+K686+K687+K688</f>
        <v>#VALUE!</v>
      </c>
    </row>
    <row r="685" customFormat="false" ht="12.75" hidden="false" customHeight="true" outlineLevel="0" collapsed="false">
      <c r="A685" s="86"/>
      <c r="B685" s="124"/>
      <c r="C685" s="22"/>
      <c r="D685" s="77" t="s">
        <v>29</v>
      </c>
      <c r="E685" s="101" t="s">
        <v>89</v>
      </c>
      <c r="F685" s="101" t="s">
        <v>89</v>
      </c>
      <c r="G685" s="93" t="n">
        <v>0</v>
      </c>
      <c r="H685" s="93" t="n">
        <v>0</v>
      </c>
      <c r="I685" s="93" t="n">
        <v>0</v>
      </c>
      <c r="J685" s="93" t="n">
        <v>0</v>
      </c>
      <c r="K685" s="68" t="e">
        <f aca="false">E685+F685+G685+H685+I685+J685</f>
        <v>#VALUE!</v>
      </c>
    </row>
    <row r="686" customFormat="false" ht="12.75" hidden="false" customHeight="true" outlineLevel="0" collapsed="false">
      <c r="A686" s="86"/>
      <c r="B686" s="124"/>
      <c r="C686" s="22"/>
      <c r="D686" s="77" t="s">
        <v>30</v>
      </c>
      <c r="E686" s="101" t="s">
        <v>89</v>
      </c>
      <c r="F686" s="101" t="s">
        <v>89</v>
      </c>
      <c r="G686" s="93" t="n">
        <v>0</v>
      </c>
      <c r="H686" s="93" t="n">
        <v>0</v>
      </c>
      <c r="I686" s="93" t="n">
        <v>0</v>
      </c>
      <c r="J686" s="93" t="n">
        <v>0</v>
      </c>
      <c r="K686" s="68" t="e">
        <f aca="false">E686+F686+G686+H686+I686+J686</f>
        <v>#VALUE!</v>
      </c>
    </row>
    <row r="687" customFormat="false" ht="12.75" hidden="false" customHeight="true" outlineLevel="0" collapsed="false">
      <c r="A687" s="86"/>
      <c r="B687" s="124"/>
      <c r="C687" s="22"/>
      <c r="D687" s="77" t="s">
        <v>281</v>
      </c>
      <c r="E687" s="101" t="s">
        <v>363</v>
      </c>
      <c r="F687" s="101" t="s">
        <v>363</v>
      </c>
      <c r="G687" s="101" t="s">
        <v>363</v>
      </c>
      <c r="H687" s="101" t="s">
        <v>363</v>
      </c>
      <c r="I687" s="101" t="s">
        <v>363</v>
      </c>
      <c r="J687" s="101" t="s">
        <v>363</v>
      </c>
      <c r="K687" s="68" t="e">
        <f aca="false">E687+F687+G687+H687+I687+J687</f>
        <v>#VALUE!</v>
      </c>
    </row>
    <row r="688" customFormat="false" ht="12.75" hidden="false" customHeight="true" outlineLevel="0" collapsed="false">
      <c r="A688" s="86"/>
      <c r="B688" s="124"/>
      <c r="C688" s="22"/>
      <c r="D688" s="77" t="s">
        <v>32</v>
      </c>
      <c r="E688" s="101" t="s">
        <v>89</v>
      </c>
      <c r="F688" s="101" t="s">
        <v>89</v>
      </c>
      <c r="G688" s="93" t="n">
        <v>0</v>
      </c>
      <c r="H688" s="93" t="n">
        <v>0</v>
      </c>
      <c r="I688" s="93" t="n">
        <v>0</v>
      </c>
      <c r="J688" s="93" t="n">
        <v>0</v>
      </c>
      <c r="K688" s="68" t="e">
        <f aca="false">E688+F688+G688+H688+I688+J688</f>
        <v>#VALUE!</v>
      </c>
    </row>
    <row r="689" customFormat="false" ht="12.75" hidden="false" customHeight="true" outlineLevel="0" collapsed="false">
      <c r="A689" s="24" t="s">
        <v>255</v>
      </c>
      <c r="B689" s="124" t="s">
        <v>44</v>
      </c>
      <c r="C689" s="22" t="s">
        <v>35</v>
      </c>
      <c r="D689" s="77" t="s">
        <v>28</v>
      </c>
      <c r="E689" s="81" t="e">
        <f aca="false">E690+E691+E692+E693</f>
        <v>#VALUE!</v>
      </c>
      <c r="F689" s="81" t="e">
        <f aca="false">F690+F691+F692+F693</f>
        <v>#VALUE!</v>
      </c>
      <c r="G689" s="81" t="n">
        <f aca="false">G690+G691+G692+G693</f>
        <v>47961.8</v>
      </c>
      <c r="H689" s="81" t="n">
        <f aca="false">H690+H691+H692+H693</f>
        <v>47961.8</v>
      </c>
      <c r="I689" s="81" t="n">
        <f aca="false">I690+I691+I692+I693</f>
        <v>47961.8</v>
      </c>
      <c r="J689" s="81" t="n">
        <f aca="false">J690+J691+J692+J693</f>
        <v>47961.8</v>
      </c>
      <c r="K689" s="81" t="e">
        <f aca="false">K690+K691+K692+K693</f>
        <v>#VALUE!</v>
      </c>
    </row>
    <row r="690" customFormat="false" ht="12.75" hidden="false" customHeight="true" outlineLevel="0" collapsed="false">
      <c r="A690" s="86"/>
      <c r="B690" s="124"/>
      <c r="C690" s="22"/>
      <c r="D690" s="67" t="s">
        <v>29</v>
      </c>
      <c r="E690" s="21" t="s">
        <v>89</v>
      </c>
      <c r="F690" s="21" t="s">
        <v>89</v>
      </c>
      <c r="G690" s="31" t="n">
        <v>0</v>
      </c>
      <c r="H690" s="31" t="n">
        <v>0</v>
      </c>
      <c r="I690" s="31" t="n">
        <v>0</v>
      </c>
      <c r="J690" s="31" t="n">
        <v>0</v>
      </c>
      <c r="K690" s="68" t="e">
        <f aca="false">E690+F690+G690+H690+I690+J690</f>
        <v>#VALUE!</v>
      </c>
    </row>
    <row r="691" customFormat="false" ht="12.75" hidden="false" customHeight="true" outlineLevel="0" collapsed="false">
      <c r="A691" s="86"/>
      <c r="B691" s="124"/>
      <c r="C691" s="22"/>
      <c r="D691" s="67" t="s">
        <v>30</v>
      </c>
      <c r="E691" s="21" t="s">
        <v>89</v>
      </c>
      <c r="F691" s="21" t="s">
        <v>89</v>
      </c>
      <c r="G691" s="31" t="n">
        <v>0</v>
      </c>
      <c r="H691" s="31" t="n">
        <v>0</v>
      </c>
      <c r="I691" s="31" t="n">
        <v>0</v>
      </c>
      <c r="J691" s="31" t="n">
        <v>0</v>
      </c>
      <c r="K691" s="68" t="e">
        <f aca="false">E691+F691+G691+H691+I691+J691</f>
        <v>#VALUE!</v>
      </c>
    </row>
    <row r="692" customFormat="false" ht="12.75" hidden="false" customHeight="true" outlineLevel="0" collapsed="false">
      <c r="A692" s="86"/>
      <c r="B692" s="124"/>
      <c r="C692" s="22"/>
      <c r="D692" s="67" t="s">
        <v>281</v>
      </c>
      <c r="E692" s="107" t="n">
        <v>47961.8</v>
      </c>
      <c r="F692" s="107" t="n">
        <v>47961.8</v>
      </c>
      <c r="G692" s="107" t="n">
        <v>47961.8</v>
      </c>
      <c r="H692" s="107" t="n">
        <v>47961.8</v>
      </c>
      <c r="I692" s="107" t="n">
        <v>47961.8</v>
      </c>
      <c r="J692" s="107" t="n">
        <v>47961.8</v>
      </c>
      <c r="K692" s="68" t="n">
        <f aca="false">E692+F692+G692+H692+I692+J692</f>
        <v>287770.8</v>
      </c>
    </row>
    <row r="693" customFormat="false" ht="12.75" hidden="false" customHeight="true" outlineLevel="0" collapsed="false">
      <c r="A693" s="86"/>
      <c r="B693" s="124"/>
      <c r="C693" s="22"/>
      <c r="D693" s="67" t="s">
        <v>32</v>
      </c>
      <c r="E693" s="21" t="s">
        <v>89</v>
      </c>
      <c r="F693" s="21" t="s">
        <v>89</v>
      </c>
      <c r="G693" s="31" t="n">
        <v>0</v>
      </c>
      <c r="H693" s="31" t="n">
        <v>0</v>
      </c>
      <c r="I693" s="31" t="n">
        <v>0</v>
      </c>
      <c r="J693" s="31" t="n">
        <v>0</v>
      </c>
      <c r="K693" s="68" t="e">
        <f aca="false">E693+F693+G693+H693+I693+J693</f>
        <v>#VALUE!</v>
      </c>
    </row>
    <row r="694" customFormat="false" ht="12.75" hidden="false" customHeight="true" outlineLevel="0" collapsed="false">
      <c r="A694" s="24" t="s">
        <v>256</v>
      </c>
      <c r="B694" s="124" t="s">
        <v>86</v>
      </c>
      <c r="C694" s="22" t="s">
        <v>35</v>
      </c>
      <c r="D694" s="77" t="s">
        <v>28</v>
      </c>
      <c r="E694" s="91" t="e">
        <f aca="false">E695+E696+E697+E698</f>
        <v>#VALUE!</v>
      </c>
      <c r="F694" s="91" t="e">
        <f aca="false">F695+F696+F697+F698</f>
        <v>#VALUE!</v>
      </c>
      <c r="G694" s="91" t="n">
        <f aca="false">G695+G696+G697+G698</f>
        <v>229.62</v>
      </c>
      <c r="H694" s="91" t="n">
        <f aca="false">H695+H696+H697+H698</f>
        <v>229.62</v>
      </c>
      <c r="I694" s="91" t="n">
        <f aca="false">I695+I696+I697+I698</f>
        <v>229.62</v>
      </c>
      <c r="J694" s="91" t="n">
        <f aca="false">J695+J696+J697+J698</f>
        <v>229.62</v>
      </c>
      <c r="K694" s="81" t="e">
        <f aca="false">K695+K696+K697+K698</f>
        <v>#VALUE!</v>
      </c>
    </row>
    <row r="695" customFormat="false" ht="12.75" hidden="false" customHeight="true" outlineLevel="0" collapsed="false">
      <c r="A695" s="86"/>
      <c r="B695" s="124"/>
      <c r="C695" s="22"/>
      <c r="D695" s="67" t="s">
        <v>29</v>
      </c>
      <c r="E695" s="21" t="s">
        <v>89</v>
      </c>
      <c r="F695" s="21" t="s">
        <v>89</v>
      </c>
      <c r="G695" s="31" t="n">
        <v>0</v>
      </c>
      <c r="H695" s="31" t="n">
        <v>0</v>
      </c>
      <c r="I695" s="31" t="n">
        <v>0</v>
      </c>
      <c r="J695" s="31" t="n">
        <v>0</v>
      </c>
      <c r="K695" s="68" t="e">
        <f aca="false">E695+F695+G695+H695+I695+J695</f>
        <v>#VALUE!</v>
      </c>
    </row>
    <row r="696" customFormat="false" ht="12.75" hidden="false" customHeight="true" outlineLevel="0" collapsed="false">
      <c r="A696" s="86"/>
      <c r="B696" s="124"/>
      <c r="C696" s="22"/>
      <c r="D696" s="67" t="s">
        <v>30</v>
      </c>
      <c r="E696" s="21" t="s">
        <v>89</v>
      </c>
      <c r="F696" s="21" t="s">
        <v>89</v>
      </c>
      <c r="G696" s="31" t="n">
        <v>0</v>
      </c>
      <c r="H696" s="31" t="n">
        <v>0</v>
      </c>
      <c r="I696" s="31" t="n">
        <v>0</v>
      </c>
      <c r="J696" s="31" t="n">
        <v>0</v>
      </c>
      <c r="K696" s="68" t="e">
        <f aca="false">E696+F696+G696+H696+I696+J696</f>
        <v>#VALUE!</v>
      </c>
    </row>
    <row r="697" customFormat="false" ht="12.75" hidden="false" customHeight="true" outlineLevel="0" collapsed="false">
      <c r="A697" s="86"/>
      <c r="B697" s="124"/>
      <c r="C697" s="22"/>
      <c r="D697" s="67" t="s">
        <v>281</v>
      </c>
      <c r="E697" s="157" t="n">
        <v>229.62</v>
      </c>
      <c r="F697" s="157" t="n">
        <v>229.62</v>
      </c>
      <c r="G697" s="157" t="n">
        <v>229.62</v>
      </c>
      <c r="H697" s="157" t="n">
        <v>229.62</v>
      </c>
      <c r="I697" s="157" t="n">
        <v>229.62</v>
      </c>
      <c r="J697" s="157" t="n">
        <v>229.62</v>
      </c>
      <c r="K697" s="68" t="n">
        <f aca="false">E697+F697+G697+H697+I697+J697</f>
        <v>1377.72</v>
      </c>
    </row>
    <row r="698" customFormat="false" ht="12.75" hidden="false" customHeight="true" outlineLevel="0" collapsed="false">
      <c r="A698" s="86"/>
      <c r="B698" s="124"/>
      <c r="C698" s="22"/>
      <c r="D698" s="67" t="s">
        <v>32</v>
      </c>
      <c r="E698" s="21" t="s">
        <v>89</v>
      </c>
      <c r="F698" s="21" t="s">
        <v>89</v>
      </c>
      <c r="G698" s="31" t="n">
        <v>0</v>
      </c>
      <c r="H698" s="31" t="n">
        <v>0</v>
      </c>
      <c r="I698" s="31" t="n">
        <v>0</v>
      </c>
      <c r="J698" s="31" t="n">
        <v>0</v>
      </c>
      <c r="K698" s="68" t="e">
        <f aca="false">E698+F698+G698+H698+I698+J698</f>
        <v>#VALUE!</v>
      </c>
    </row>
    <row r="699" customFormat="false" ht="12.75" hidden="false" customHeight="true" outlineLevel="0" collapsed="false">
      <c r="A699" s="24" t="s">
        <v>257</v>
      </c>
      <c r="B699" s="124" t="s">
        <v>258</v>
      </c>
      <c r="C699" s="22" t="s">
        <v>35</v>
      </c>
      <c r="D699" s="77" t="s">
        <v>28</v>
      </c>
      <c r="E699" s="91" t="e">
        <f aca="false">E700+E701+E702+E703</f>
        <v>#VALUE!</v>
      </c>
      <c r="F699" s="91" t="e">
        <f aca="false">F700+F701+F702+F703</f>
        <v>#VALUE!</v>
      </c>
      <c r="G699" s="91" t="n">
        <f aca="false">G700+G701+G702+G703</f>
        <v>17960.85</v>
      </c>
      <c r="H699" s="91" t="n">
        <f aca="false">H700+H701+H702+H703</f>
        <v>17960.85</v>
      </c>
      <c r="I699" s="91" t="n">
        <f aca="false">I700+I701+I702+I703</f>
        <v>17960.85</v>
      </c>
      <c r="J699" s="91" t="n">
        <f aca="false">J700+J701+J702+J703</f>
        <v>17960.85</v>
      </c>
      <c r="K699" s="81" t="e">
        <f aca="false">K700+K701+K702+K703</f>
        <v>#VALUE!</v>
      </c>
    </row>
    <row r="700" customFormat="false" ht="12.75" hidden="false" customHeight="true" outlineLevel="0" collapsed="false">
      <c r="A700" s="86"/>
      <c r="B700" s="124"/>
      <c r="C700" s="22"/>
      <c r="D700" s="67" t="s">
        <v>29</v>
      </c>
      <c r="E700" s="21" t="s">
        <v>89</v>
      </c>
      <c r="F700" s="21" t="s">
        <v>89</v>
      </c>
      <c r="G700" s="31" t="n">
        <v>0</v>
      </c>
      <c r="H700" s="31" t="n">
        <v>0</v>
      </c>
      <c r="I700" s="31" t="n">
        <v>0</v>
      </c>
      <c r="J700" s="31" t="n">
        <v>0</v>
      </c>
      <c r="K700" s="68" t="e">
        <f aca="false">E700+F700+G700+H700+I700+J700</f>
        <v>#VALUE!</v>
      </c>
    </row>
    <row r="701" customFormat="false" ht="12.75" hidden="false" customHeight="true" outlineLevel="0" collapsed="false">
      <c r="A701" s="86"/>
      <c r="B701" s="124"/>
      <c r="C701" s="22"/>
      <c r="D701" s="67" t="s">
        <v>30</v>
      </c>
      <c r="E701" s="107" t="n">
        <v>17863.35</v>
      </c>
      <c r="F701" s="107" t="n">
        <v>17911.15</v>
      </c>
      <c r="G701" s="31" t="n">
        <v>17960.85</v>
      </c>
      <c r="H701" s="31" t="n">
        <v>17960.85</v>
      </c>
      <c r="I701" s="31" t="n">
        <v>17960.85</v>
      </c>
      <c r="J701" s="31" t="n">
        <v>17960.85</v>
      </c>
      <c r="K701" s="68" t="n">
        <f aca="false">E701+F701+G701+H701+I701+J701</f>
        <v>107617.9</v>
      </c>
    </row>
    <row r="702" customFormat="false" ht="12.75" hidden="false" customHeight="true" outlineLevel="0" collapsed="false">
      <c r="A702" s="86"/>
      <c r="B702" s="124"/>
      <c r="C702" s="22"/>
      <c r="D702" s="67" t="s">
        <v>281</v>
      </c>
      <c r="E702" s="21" t="s">
        <v>89</v>
      </c>
      <c r="F702" s="21" t="s">
        <v>89</v>
      </c>
      <c r="G702" s="31" t="n">
        <v>0</v>
      </c>
      <c r="H702" s="31" t="n">
        <v>0</v>
      </c>
      <c r="I702" s="31" t="n">
        <v>0</v>
      </c>
      <c r="J702" s="31" t="n">
        <v>0</v>
      </c>
      <c r="K702" s="68" t="e">
        <f aca="false">E702+F702+G702+H702+I702+J702</f>
        <v>#VALUE!</v>
      </c>
    </row>
    <row r="703" customFormat="false" ht="12.75" hidden="false" customHeight="true" outlineLevel="0" collapsed="false">
      <c r="A703" s="86"/>
      <c r="B703" s="124"/>
      <c r="C703" s="22"/>
      <c r="D703" s="67" t="s">
        <v>32</v>
      </c>
      <c r="E703" s="21" t="s">
        <v>89</v>
      </c>
      <c r="F703" s="21" t="s">
        <v>89</v>
      </c>
      <c r="G703" s="31" t="n">
        <v>0</v>
      </c>
      <c r="H703" s="31" t="n">
        <v>0</v>
      </c>
      <c r="I703" s="31" t="n">
        <v>0</v>
      </c>
      <c r="J703" s="31" t="n">
        <v>0</v>
      </c>
      <c r="K703" s="68" t="e">
        <f aca="false">E703+F703+G703+H703+I703+J703</f>
        <v>#VALUE!</v>
      </c>
    </row>
    <row r="704" customFormat="false" ht="12.75" hidden="false" customHeight="true" outlineLevel="0" collapsed="false">
      <c r="A704" s="24" t="s">
        <v>259</v>
      </c>
      <c r="B704" s="124" t="s">
        <v>260</v>
      </c>
      <c r="C704" s="22" t="s">
        <v>35</v>
      </c>
      <c r="D704" s="77" t="s">
        <v>28</v>
      </c>
      <c r="E704" s="91" t="e">
        <f aca="false">E705+E706+E707+E708</f>
        <v>#VALUE!</v>
      </c>
      <c r="F704" s="91" t="e">
        <f aca="false">F705+F706+F707+F708</f>
        <v>#VALUE!</v>
      </c>
      <c r="G704" s="91" t="e">
        <f aca="false">G705+G706+G707+G708</f>
        <v>#VALUE!</v>
      </c>
      <c r="H704" s="91" t="e">
        <f aca="false">H705+H706+H707+H708</f>
        <v>#VALUE!</v>
      </c>
      <c r="I704" s="91" t="e">
        <f aca="false">I705+I706+I707+I708</f>
        <v>#VALUE!</v>
      </c>
      <c r="J704" s="91" t="e">
        <f aca="false">J705+J706+J707+J708</f>
        <v>#VALUE!</v>
      </c>
      <c r="K704" s="81" t="e">
        <f aca="false">K705+K706+K707+K708</f>
        <v>#VALUE!</v>
      </c>
    </row>
    <row r="705" customFormat="false" ht="12.75" hidden="false" customHeight="true" outlineLevel="0" collapsed="false">
      <c r="A705" s="86"/>
      <c r="B705" s="124"/>
      <c r="C705" s="22"/>
      <c r="D705" s="67" t="s">
        <v>29</v>
      </c>
      <c r="E705" s="21" t="s">
        <v>89</v>
      </c>
      <c r="F705" s="21" t="s">
        <v>89</v>
      </c>
      <c r="G705" s="31" t="n">
        <v>0</v>
      </c>
      <c r="H705" s="31" t="n">
        <v>0</v>
      </c>
      <c r="I705" s="31" t="n">
        <v>0</v>
      </c>
      <c r="J705" s="31" t="n">
        <v>0</v>
      </c>
      <c r="K705" s="68" t="e">
        <f aca="false">E705+F705+G705+H705+I705+J705</f>
        <v>#VALUE!</v>
      </c>
    </row>
    <row r="706" customFormat="false" ht="12.75" hidden="false" customHeight="true" outlineLevel="0" collapsed="false">
      <c r="A706" s="86"/>
      <c r="B706" s="124"/>
      <c r="C706" s="22"/>
      <c r="D706" s="67" t="s">
        <v>30</v>
      </c>
      <c r="E706" s="21" t="s">
        <v>89</v>
      </c>
      <c r="F706" s="21" t="s">
        <v>89</v>
      </c>
      <c r="G706" s="31" t="n">
        <v>0</v>
      </c>
      <c r="H706" s="31" t="n">
        <v>0</v>
      </c>
      <c r="I706" s="31" t="n">
        <v>0</v>
      </c>
      <c r="J706" s="31" t="n">
        <v>0</v>
      </c>
      <c r="K706" s="68" t="e">
        <f aca="false">E706+F706+G706+H706+I706+J706</f>
        <v>#VALUE!</v>
      </c>
    </row>
    <row r="707" customFormat="false" ht="12.75" hidden="false" customHeight="true" outlineLevel="0" collapsed="false">
      <c r="A707" s="86"/>
      <c r="B707" s="124"/>
      <c r="C707" s="22"/>
      <c r="D707" s="67" t="s">
        <v>281</v>
      </c>
      <c r="E707" s="48" t="e">
        <f aca="false">253870.94-E687-E692-E697</f>
        <v>#VALUE!</v>
      </c>
      <c r="F707" s="48" t="e">
        <f aca="false">253870.94-F687-F692-F697</f>
        <v>#VALUE!</v>
      </c>
      <c r="G707" s="48" t="e">
        <f aca="false">253870.94-G687-G692-G697</f>
        <v>#VALUE!</v>
      </c>
      <c r="H707" s="48" t="e">
        <f aca="false">253870.94-H687-H692-H697</f>
        <v>#VALUE!</v>
      </c>
      <c r="I707" s="48" t="e">
        <f aca="false">253870.94-I687-I692-I697</f>
        <v>#VALUE!</v>
      </c>
      <c r="J707" s="48" t="e">
        <f aca="false">253870.94-J687-J692-J697</f>
        <v>#VALUE!</v>
      </c>
      <c r="K707" s="68" t="e">
        <f aca="false">E707+F707+G707+H707+I707+J707</f>
        <v>#VALUE!</v>
      </c>
    </row>
    <row r="708" customFormat="false" ht="12.75" hidden="false" customHeight="true" outlineLevel="0" collapsed="false">
      <c r="A708" s="86"/>
      <c r="B708" s="124"/>
      <c r="C708" s="22"/>
      <c r="D708" s="67" t="s">
        <v>32</v>
      </c>
      <c r="E708" s="21" t="s">
        <v>89</v>
      </c>
      <c r="F708" s="21" t="s">
        <v>89</v>
      </c>
      <c r="G708" s="31" t="n">
        <v>0</v>
      </c>
      <c r="H708" s="31" t="n">
        <v>0</v>
      </c>
      <c r="I708" s="31" t="n">
        <v>0</v>
      </c>
      <c r="J708" s="31" t="n">
        <v>0</v>
      </c>
      <c r="K708" s="68" t="e">
        <f aca="false">E708+F708+G708+H708+I708+J708</f>
        <v>#VALUE!</v>
      </c>
    </row>
    <row r="709" s="83" customFormat="true" ht="27" hidden="false" customHeight="true" outlineLevel="0" collapsed="false">
      <c r="A709" s="78" t="s">
        <v>261</v>
      </c>
      <c r="B709" s="89" t="s">
        <v>364</v>
      </c>
      <c r="C709" s="79" t="s">
        <v>27</v>
      </c>
      <c r="D709" s="79" t="s">
        <v>28</v>
      </c>
      <c r="E709" s="90" t="e">
        <f aca="false">E710+E711+E712+E713</f>
        <v>#VALUE!</v>
      </c>
      <c r="F709" s="90" t="e">
        <f aca="false">F710+F711+F712+F713</f>
        <v>#VALUE!</v>
      </c>
      <c r="G709" s="90" t="e">
        <f aca="false">G710+G711+G712+G713</f>
        <v>#VALUE!</v>
      </c>
      <c r="H709" s="90" t="e">
        <f aca="false">H710+H711+H712+H713</f>
        <v>#VALUE!</v>
      </c>
      <c r="I709" s="90" t="e">
        <f aca="false">I710+I711+I712+I713</f>
        <v>#VALUE!</v>
      </c>
      <c r="J709" s="90" t="e">
        <f aca="false">J710+J711+J712+J713</f>
        <v>#VALUE!</v>
      </c>
      <c r="K709" s="81" t="e">
        <f aca="false">K710+K711+K712+K713</f>
        <v>#VALUE!</v>
      </c>
      <c r="L709" s="82"/>
    </row>
    <row r="710" customFormat="false" ht="12.75" hidden="false" customHeight="true" outlineLevel="0" collapsed="false">
      <c r="A710" s="65"/>
      <c r="B710" s="89"/>
      <c r="C710" s="66"/>
      <c r="D710" s="77" t="s">
        <v>29</v>
      </c>
      <c r="E710" s="68" t="e">
        <f aca="false">E715</f>
        <v>#VALUE!</v>
      </c>
      <c r="F710" s="68" t="e">
        <f aca="false">F715</f>
        <v>#VALUE!</v>
      </c>
      <c r="G710" s="68" t="n">
        <f aca="false">G715</f>
        <v>0</v>
      </c>
      <c r="H710" s="68" t="n">
        <f aca="false">H715</f>
        <v>0</v>
      </c>
      <c r="I710" s="68" t="n">
        <f aca="false">I715</f>
        <v>0</v>
      </c>
      <c r="J710" s="68" t="n">
        <f aca="false">J715</f>
        <v>0</v>
      </c>
      <c r="K710" s="68" t="e">
        <f aca="false">E710+F710+G710+H710+I710+J710</f>
        <v>#VALUE!</v>
      </c>
    </row>
    <row r="711" customFormat="false" ht="12.75" hidden="false" customHeight="true" outlineLevel="0" collapsed="false">
      <c r="A711" s="65"/>
      <c r="B711" s="89"/>
      <c r="C711" s="66"/>
      <c r="D711" s="77" t="s">
        <v>30</v>
      </c>
      <c r="E711" s="68" t="e">
        <f aca="false">E716</f>
        <v>#VALUE!</v>
      </c>
      <c r="F711" s="68" t="e">
        <f aca="false">F716</f>
        <v>#VALUE!</v>
      </c>
      <c r="G711" s="68" t="n">
        <f aca="false">G716</f>
        <v>0</v>
      </c>
      <c r="H711" s="68" t="n">
        <f aca="false">H716</f>
        <v>0</v>
      </c>
      <c r="I711" s="68" t="n">
        <f aca="false">I716</f>
        <v>0</v>
      </c>
      <c r="J711" s="68" t="n">
        <f aca="false">J716</f>
        <v>0</v>
      </c>
      <c r="K711" s="68" t="e">
        <f aca="false">E711+F711+G711+H711+I711+J711</f>
        <v>#VALUE!</v>
      </c>
    </row>
    <row r="712" customFormat="false" ht="12.75" hidden="false" customHeight="true" outlineLevel="0" collapsed="false">
      <c r="A712" s="65"/>
      <c r="B712" s="89"/>
      <c r="C712" s="66"/>
      <c r="D712" s="77" t="s">
        <v>281</v>
      </c>
      <c r="E712" s="68" t="e">
        <f aca="false">E717</f>
        <v>#VALUE!</v>
      </c>
      <c r="F712" s="68" t="e">
        <f aca="false">F717</f>
        <v>#VALUE!</v>
      </c>
      <c r="G712" s="68" t="e">
        <f aca="false">G717</f>
        <v>#VALUE!</v>
      </c>
      <c r="H712" s="68" t="e">
        <f aca="false">H717</f>
        <v>#VALUE!</v>
      </c>
      <c r="I712" s="68" t="e">
        <f aca="false">I717</f>
        <v>#VALUE!</v>
      </c>
      <c r="J712" s="68" t="e">
        <f aca="false">J717</f>
        <v>#VALUE!</v>
      </c>
      <c r="K712" s="68" t="e">
        <f aca="false">E712+F712+G712+H712+I712+J712</f>
        <v>#VALUE!</v>
      </c>
    </row>
    <row r="713" customFormat="false" ht="12.75" hidden="false" customHeight="true" outlineLevel="0" collapsed="false">
      <c r="A713" s="65"/>
      <c r="B713" s="89"/>
      <c r="C713" s="66"/>
      <c r="D713" s="77" t="s">
        <v>32</v>
      </c>
      <c r="E713" s="68" t="e">
        <f aca="false">E718</f>
        <v>#VALUE!</v>
      </c>
      <c r="F713" s="68" t="e">
        <f aca="false">F718</f>
        <v>#VALUE!</v>
      </c>
      <c r="G713" s="68" t="n">
        <f aca="false">G718</f>
        <v>0</v>
      </c>
      <c r="H713" s="68" t="n">
        <f aca="false">H718</f>
        <v>0</v>
      </c>
      <c r="I713" s="68" t="n">
        <f aca="false">I718</f>
        <v>0</v>
      </c>
      <c r="J713" s="68" t="n">
        <f aca="false">J718</f>
        <v>0</v>
      </c>
      <c r="K713" s="68" t="e">
        <f aca="false">E713+F713+G713+H713+I713+J713</f>
        <v>#VALUE!</v>
      </c>
    </row>
    <row r="714" customFormat="false" ht="27" hidden="false" customHeight="true" outlineLevel="0" collapsed="false">
      <c r="A714" s="65"/>
      <c r="B714" s="89"/>
      <c r="C714" s="113" t="s">
        <v>35</v>
      </c>
      <c r="D714" s="79" t="s">
        <v>28</v>
      </c>
      <c r="E714" s="81" t="e">
        <f aca="false">E715+E716+E717+E718</f>
        <v>#VALUE!</v>
      </c>
      <c r="F714" s="81" t="e">
        <f aca="false">F715+F716+F717+F718</f>
        <v>#VALUE!</v>
      </c>
      <c r="G714" s="81" t="e">
        <f aca="false">G715+G716+G717+G718</f>
        <v>#VALUE!</v>
      </c>
      <c r="H714" s="81" t="e">
        <f aca="false">H715+H716+H717+H718</f>
        <v>#VALUE!</v>
      </c>
      <c r="I714" s="81" t="e">
        <f aca="false">I715+I716+I717+I718</f>
        <v>#VALUE!</v>
      </c>
      <c r="J714" s="81" t="e">
        <f aca="false">J715+J716+J717+J718</f>
        <v>#VALUE!</v>
      </c>
      <c r="K714" s="81" t="e">
        <f aca="false">K715+K716+K717+K718</f>
        <v>#VALUE!</v>
      </c>
    </row>
    <row r="715" customFormat="false" ht="12.75" hidden="false" customHeight="true" outlineLevel="0" collapsed="false">
      <c r="A715" s="65"/>
      <c r="B715" s="89"/>
      <c r="C715" s="89"/>
      <c r="D715" s="77" t="s">
        <v>29</v>
      </c>
      <c r="E715" s="68" t="e">
        <f aca="false">E720+E725+E730+E735+E740+E750+E745</f>
        <v>#VALUE!</v>
      </c>
      <c r="F715" s="68" t="e">
        <f aca="false">F720+F725+F730+F735+F740+F750+F745</f>
        <v>#VALUE!</v>
      </c>
      <c r="G715" s="68" t="n">
        <f aca="false">G720+G725+G730+G735+G740+G750+G745</f>
        <v>0</v>
      </c>
      <c r="H715" s="68" t="n">
        <f aca="false">H720+H725+H730+H735+H740+H750+H745</f>
        <v>0</v>
      </c>
      <c r="I715" s="68" t="n">
        <f aca="false">I720+I725+I730+I735+I740+I750+I745</f>
        <v>0</v>
      </c>
      <c r="J715" s="68" t="n">
        <f aca="false">J720+J725+J730+J735+J740+J750+J745</f>
        <v>0</v>
      </c>
      <c r="K715" s="68" t="e">
        <f aca="false">E715+F715+G715+H715+I715+J715</f>
        <v>#VALUE!</v>
      </c>
    </row>
    <row r="716" customFormat="false" ht="12.75" hidden="false" customHeight="true" outlineLevel="0" collapsed="false">
      <c r="A716" s="65"/>
      <c r="B716" s="89"/>
      <c r="C716" s="89"/>
      <c r="D716" s="77" t="s">
        <v>30</v>
      </c>
      <c r="E716" s="68" t="e">
        <f aca="false">E721+E726+E731+E736+E741+E751+E746</f>
        <v>#VALUE!</v>
      </c>
      <c r="F716" s="68" t="e">
        <f aca="false">F721+F726+F731+F736+F741+F751+F746</f>
        <v>#VALUE!</v>
      </c>
      <c r="G716" s="68" t="n">
        <f aca="false">G721+G726+G731+G736+G741+G751+G746</f>
        <v>0</v>
      </c>
      <c r="H716" s="68" t="n">
        <f aca="false">H721+H726+H731+H736+H741+H751+H746</f>
        <v>0</v>
      </c>
      <c r="I716" s="68" t="n">
        <f aca="false">I721+I726+I731+I736+I741+I751+I746</f>
        <v>0</v>
      </c>
      <c r="J716" s="68" t="n">
        <f aca="false">J721+J726+J731+J736+J741+J751+J746</f>
        <v>0</v>
      </c>
      <c r="K716" s="68" t="e">
        <f aca="false">E716+F716+G716+H716+I716+J716</f>
        <v>#VALUE!</v>
      </c>
    </row>
    <row r="717" customFormat="false" ht="12.75" hidden="false" customHeight="true" outlineLevel="0" collapsed="false">
      <c r="A717" s="65"/>
      <c r="B717" s="89"/>
      <c r="C717" s="89"/>
      <c r="D717" s="77" t="s">
        <v>281</v>
      </c>
      <c r="E717" s="68" t="e">
        <f aca="false">E722+E727+E732+E737+E742+E752+E747</f>
        <v>#VALUE!</v>
      </c>
      <c r="F717" s="68" t="e">
        <f aca="false">F722+F727+F732+F737+F742+F752+F747</f>
        <v>#VALUE!</v>
      </c>
      <c r="G717" s="68" t="e">
        <f aca="false">G722+G727+G732+G737+G742+G752+G747</f>
        <v>#VALUE!</v>
      </c>
      <c r="H717" s="68" t="e">
        <f aca="false">H722+H727+H732+H737+H742+H752+H747</f>
        <v>#VALUE!</v>
      </c>
      <c r="I717" s="68" t="e">
        <f aca="false">I722+I727+I732+I737+I742+I752+I747</f>
        <v>#VALUE!</v>
      </c>
      <c r="J717" s="68" t="e">
        <f aca="false">J722+J727+J732+J737+J742+J752+J747</f>
        <v>#VALUE!</v>
      </c>
      <c r="K717" s="68" t="e">
        <f aca="false">E717+F717+G717+H717+I717+J717</f>
        <v>#VALUE!</v>
      </c>
    </row>
    <row r="718" customFormat="false" ht="12.75" hidden="false" customHeight="true" outlineLevel="0" collapsed="false">
      <c r="A718" s="65"/>
      <c r="B718" s="89"/>
      <c r="C718" s="89"/>
      <c r="D718" s="77" t="s">
        <v>32</v>
      </c>
      <c r="E718" s="68" t="e">
        <f aca="false">E723+E728+E733+E738+E743+E753+E748</f>
        <v>#VALUE!</v>
      </c>
      <c r="F718" s="68" t="e">
        <f aca="false">F723+F728+F733+F738+F743+F753+F748</f>
        <v>#VALUE!</v>
      </c>
      <c r="G718" s="68" t="n">
        <f aca="false">G723+G728+G733+G738+G743+G753+G748</f>
        <v>0</v>
      </c>
      <c r="H718" s="68" t="n">
        <f aca="false">H723+H728+H733+H738+H743+H753+H748</f>
        <v>0</v>
      </c>
      <c r="I718" s="68" t="n">
        <f aca="false">I723+I728+I733+I738+I743+I753+I748</f>
        <v>0</v>
      </c>
      <c r="J718" s="68" t="n">
        <f aca="false">J723+J728+J733+J738+J743+J753+J748</f>
        <v>0</v>
      </c>
      <c r="K718" s="68" t="e">
        <f aca="false">E718+F718+G718+H718+I718+J718</f>
        <v>#VALUE!</v>
      </c>
    </row>
    <row r="719" customFormat="false" ht="11.25" hidden="false" customHeight="true" outlineLevel="0" collapsed="false">
      <c r="A719" s="20" t="s">
        <v>263</v>
      </c>
      <c r="B719" s="19" t="s">
        <v>264</v>
      </c>
      <c r="C719" s="19" t="s">
        <v>35</v>
      </c>
      <c r="D719" s="77" t="s">
        <v>28</v>
      </c>
      <c r="E719" s="81" t="e">
        <f aca="false">E720+E721+E722+E723</f>
        <v>#VALUE!</v>
      </c>
      <c r="F719" s="81" t="e">
        <f aca="false">F720+F721+F722+F723</f>
        <v>#VALUE!</v>
      </c>
      <c r="G719" s="81" t="e">
        <f aca="false">G720+G721+G722+G723</f>
        <v>#VALUE!</v>
      </c>
      <c r="H719" s="81" t="e">
        <f aca="false">H720+H721+H722+H723</f>
        <v>#VALUE!</v>
      </c>
      <c r="I719" s="81" t="e">
        <f aca="false">I720+I721+I722+I723</f>
        <v>#VALUE!</v>
      </c>
      <c r="J719" s="81" t="e">
        <f aca="false">J720+J721+J722+J723</f>
        <v>#VALUE!</v>
      </c>
      <c r="K719" s="81" t="e">
        <f aca="false">K720+K721+K722+K723</f>
        <v>#VALUE!</v>
      </c>
    </row>
    <row r="720" customFormat="false" ht="11.25" hidden="false" customHeight="true" outlineLevel="0" collapsed="false">
      <c r="A720" s="65"/>
      <c r="B720" s="19"/>
      <c r="C720" s="19"/>
      <c r="D720" s="67" t="s">
        <v>29</v>
      </c>
      <c r="E720" s="21" t="s">
        <v>89</v>
      </c>
      <c r="F720" s="21" t="s">
        <v>89</v>
      </c>
      <c r="G720" s="31" t="n">
        <v>0</v>
      </c>
      <c r="H720" s="31" t="n">
        <v>0</v>
      </c>
      <c r="I720" s="31" t="n">
        <v>0</v>
      </c>
      <c r="J720" s="31" t="n">
        <v>0</v>
      </c>
      <c r="K720" s="68" t="e">
        <f aca="false">E720+F720+G720+H720+I720+J720</f>
        <v>#VALUE!</v>
      </c>
    </row>
    <row r="721" customFormat="false" ht="11.25" hidden="false" customHeight="true" outlineLevel="0" collapsed="false">
      <c r="A721" s="65"/>
      <c r="B721" s="19"/>
      <c r="C721" s="19"/>
      <c r="D721" s="67" t="s">
        <v>30</v>
      </c>
      <c r="E721" s="21" t="s">
        <v>89</v>
      </c>
      <c r="F721" s="21" t="s">
        <v>89</v>
      </c>
      <c r="G721" s="31" t="n">
        <v>0</v>
      </c>
      <c r="H721" s="31" t="n">
        <v>0</v>
      </c>
      <c r="I721" s="31" t="n">
        <v>0</v>
      </c>
      <c r="J721" s="31" t="n">
        <v>0</v>
      </c>
      <c r="K721" s="68" t="e">
        <f aca="false">E721+F721+G721+H721+I721+J721</f>
        <v>#VALUE!</v>
      </c>
    </row>
    <row r="722" customFormat="false" ht="11.25" hidden="false" customHeight="true" outlineLevel="0" collapsed="false">
      <c r="A722" s="65"/>
      <c r="B722" s="19"/>
      <c r="C722" s="19"/>
      <c r="D722" s="67" t="s">
        <v>281</v>
      </c>
      <c r="E722" s="21" t="s">
        <v>265</v>
      </c>
      <c r="F722" s="21" t="s">
        <v>265</v>
      </c>
      <c r="G722" s="21" t="s">
        <v>265</v>
      </c>
      <c r="H722" s="21" t="s">
        <v>265</v>
      </c>
      <c r="I722" s="21" t="s">
        <v>265</v>
      </c>
      <c r="J722" s="21" t="s">
        <v>265</v>
      </c>
      <c r="K722" s="68" t="e">
        <f aca="false">E722+F722+G722+H722+I722+J722</f>
        <v>#VALUE!</v>
      </c>
    </row>
    <row r="723" customFormat="false" ht="11.25" hidden="false" customHeight="true" outlineLevel="0" collapsed="false">
      <c r="A723" s="65"/>
      <c r="B723" s="19"/>
      <c r="C723" s="19"/>
      <c r="D723" s="67" t="s">
        <v>32</v>
      </c>
      <c r="E723" s="21" t="s">
        <v>89</v>
      </c>
      <c r="F723" s="21" t="s">
        <v>89</v>
      </c>
      <c r="G723" s="31" t="n">
        <v>0</v>
      </c>
      <c r="H723" s="31" t="n">
        <v>0</v>
      </c>
      <c r="I723" s="31" t="n">
        <v>0</v>
      </c>
      <c r="J723" s="31" t="n">
        <v>0</v>
      </c>
      <c r="K723" s="68" t="e">
        <f aca="false">E723+F723+G723+H723+I723+J723</f>
        <v>#VALUE!</v>
      </c>
    </row>
    <row r="724" customFormat="false" ht="11.25" hidden="false" customHeight="true" outlineLevel="0" collapsed="false">
      <c r="A724" s="20" t="s">
        <v>266</v>
      </c>
      <c r="B724" s="19" t="s">
        <v>267</v>
      </c>
      <c r="C724" s="19" t="s">
        <v>35</v>
      </c>
      <c r="D724" s="77" t="s">
        <v>28</v>
      </c>
      <c r="E724" s="91" t="e">
        <f aca="false">E725+E726+E727+E728</f>
        <v>#VALUE!</v>
      </c>
      <c r="F724" s="91" t="e">
        <f aca="false">F725+F726+F727+F728</f>
        <v>#VALUE!</v>
      </c>
      <c r="G724" s="91" t="e">
        <f aca="false">G725+G726+G727+G728</f>
        <v>#VALUE!</v>
      </c>
      <c r="H724" s="91" t="e">
        <f aca="false">H725+H726+H727+H728</f>
        <v>#VALUE!</v>
      </c>
      <c r="I724" s="91" t="e">
        <f aca="false">I725+I726+I727+I728</f>
        <v>#VALUE!</v>
      </c>
      <c r="J724" s="91" t="e">
        <f aca="false">J725+J726+J727+J728</f>
        <v>#VALUE!</v>
      </c>
      <c r="K724" s="81" t="e">
        <f aca="false">K725+K726+K727+K728</f>
        <v>#VALUE!</v>
      </c>
    </row>
    <row r="725" customFormat="false" ht="11.25" hidden="false" customHeight="true" outlineLevel="0" collapsed="false">
      <c r="A725" s="65"/>
      <c r="B725" s="19"/>
      <c r="C725" s="19"/>
      <c r="D725" s="67" t="s">
        <v>29</v>
      </c>
      <c r="E725" s="21" t="s">
        <v>89</v>
      </c>
      <c r="F725" s="21" t="s">
        <v>89</v>
      </c>
      <c r="G725" s="31" t="n">
        <v>0</v>
      </c>
      <c r="H725" s="31" t="n">
        <v>0</v>
      </c>
      <c r="I725" s="31" t="n">
        <v>0</v>
      </c>
      <c r="J725" s="31" t="n">
        <v>0</v>
      </c>
      <c r="K725" s="68" t="e">
        <f aca="false">E725+F725+G725+H725+I725+J725</f>
        <v>#VALUE!</v>
      </c>
    </row>
    <row r="726" customFormat="false" ht="11.25" hidden="false" customHeight="true" outlineLevel="0" collapsed="false">
      <c r="A726" s="65"/>
      <c r="B726" s="19"/>
      <c r="C726" s="19"/>
      <c r="D726" s="67" t="s">
        <v>30</v>
      </c>
      <c r="E726" s="21" t="s">
        <v>89</v>
      </c>
      <c r="F726" s="21" t="s">
        <v>89</v>
      </c>
      <c r="G726" s="31" t="n">
        <v>0</v>
      </c>
      <c r="H726" s="31" t="n">
        <v>0</v>
      </c>
      <c r="I726" s="31" t="n">
        <v>0</v>
      </c>
      <c r="J726" s="31" t="n">
        <v>0</v>
      </c>
      <c r="K726" s="68" t="e">
        <f aca="false">E726+F726+G726+H726+I726+J726</f>
        <v>#VALUE!</v>
      </c>
    </row>
    <row r="727" customFormat="false" ht="11.25" hidden="false" customHeight="true" outlineLevel="0" collapsed="false">
      <c r="A727" s="65"/>
      <c r="B727" s="19"/>
      <c r="C727" s="19"/>
      <c r="D727" s="67" t="s">
        <v>281</v>
      </c>
      <c r="E727" s="21" t="s">
        <v>265</v>
      </c>
      <c r="F727" s="21" t="s">
        <v>265</v>
      </c>
      <c r="G727" s="21" t="s">
        <v>265</v>
      </c>
      <c r="H727" s="21" t="s">
        <v>265</v>
      </c>
      <c r="I727" s="21" t="s">
        <v>265</v>
      </c>
      <c r="J727" s="21" t="s">
        <v>265</v>
      </c>
      <c r="K727" s="68" t="e">
        <f aca="false">E727+F727+G727+H727+I727+J727</f>
        <v>#VALUE!</v>
      </c>
    </row>
    <row r="728" customFormat="false" ht="11.25" hidden="false" customHeight="true" outlineLevel="0" collapsed="false">
      <c r="A728" s="65"/>
      <c r="B728" s="19"/>
      <c r="C728" s="19"/>
      <c r="D728" s="67" t="s">
        <v>32</v>
      </c>
      <c r="E728" s="21" t="s">
        <v>89</v>
      </c>
      <c r="F728" s="21" t="s">
        <v>89</v>
      </c>
      <c r="G728" s="31" t="n">
        <v>0</v>
      </c>
      <c r="H728" s="31" t="n">
        <v>0</v>
      </c>
      <c r="I728" s="31" t="n">
        <v>0</v>
      </c>
      <c r="J728" s="31" t="n">
        <v>0</v>
      </c>
      <c r="K728" s="68" t="e">
        <f aca="false">E728+F728+G728+H728+I728+J728</f>
        <v>#VALUE!</v>
      </c>
    </row>
    <row r="729" customFormat="false" ht="11.25" hidden="false" customHeight="true" outlineLevel="0" collapsed="false">
      <c r="A729" s="20" t="s">
        <v>268</v>
      </c>
      <c r="B729" s="19" t="s">
        <v>269</v>
      </c>
      <c r="C729" s="19" t="s">
        <v>35</v>
      </c>
      <c r="D729" s="77" t="s">
        <v>28</v>
      </c>
      <c r="E729" s="91" t="e">
        <f aca="false">E730+E731+E732+E733</f>
        <v>#VALUE!</v>
      </c>
      <c r="F729" s="91" t="e">
        <f aca="false">F730+F731+F732+F733</f>
        <v>#VALUE!</v>
      </c>
      <c r="G729" s="91" t="n">
        <f aca="false">G730+G731+G732+G733</f>
        <v>100.3</v>
      </c>
      <c r="H729" s="91" t="n">
        <f aca="false">H730+H731+H732+H733</f>
        <v>107.5625712</v>
      </c>
      <c r="I729" s="91" t="n">
        <f aca="false">I730+I731+I732+I733</f>
        <v>111.0045734784</v>
      </c>
      <c r="J729" s="91" t="n">
        <f aca="false">J730+J731+J732+J733</f>
        <v>114.778728976666</v>
      </c>
      <c r="K729" s="81" t="e">
        <f aca="false">K730+K731+K732+K733</f>
        <v>#VALUE!</v>
      </c>
    </row>
    <row r="730" customFormat="false" ht="11.25" hidden="false" customHeight="true" outlineLevel="0" collapsed="false">
      <c r="A730" s="65"/>
      <c r="B730" s="19"/>
      <c r="C730" s="19"/>
      <c r="D730" s="67" t="s">
        <v>29</v>
      </c>
      <c r="E730" s="21" t="s">
        <v>89</v>
      </c>
      <c r="F730" s="21" t="s">
        <v>89</v>
      </c>
      <c r="G730" s="31" t="n">
        <v>0</v>
      </c>
      <c r="H730" s="31" t="n">
        <v>0</v>
      </c>
      <c r="I730" s="31" t="n">
        <v>0</v>
      </c>
      <c r="J730" s="31" t="n">
        <v>0</v>
      </c>
      <c r="K730" s="68" t="e">
        <f aca="false">E730+F730+G730+H730+I730+J730</f>
        <v>#VALUE!</v>
      </c>
    </row>
    <row r="731" customFormat="false" ht="11.25" hidden="false" customHeight="true" outlineLevel="0" collapsed="false">
      <c r="A731" s="65"/>
      <c r="B731" s="19"/>
      <c r="C731" s="19"/>
      <c r="D731" s="67" t="s">
        <v>30</v>
      </c>
      <c r="E731" s="21" t="s">
        <v>89</v>
      </c>
      <c r="F731" s="21" t="s">
        <v>89</v>
      </c>
      <c r="G731" s="31" t="n">
        <v>0</v>
      </c>
      <c r="H731" s="31" t="n">
        <v>0</v>
      </c>
      <c r="I731" s="31" t="n">
        <v>0</v>
      </c>
      <c r="J731" s="31" t="n">
        <v>0</v>
      </c>
      <c r="K731" s="68" t="e">
        <f aca="false">E731+F731+G731+H731+I731+J731</f>
        <v>#VALUE!</v>
      </c>
    </row>
    <row r="732" customFormat="false" ht="11.25" hidden="false" customHeight="true" outlineLevel="0" collapsed="false">
      <c r="A732" s="65"/>
      <c r="B732" s="19"/>
      <c r="C732" s="19"/>
      <c r="D732" s="67" t="s">
        <v>281</v>
      </c>
      <c r="E732" s="31" t="n">
        <v>100.3</v>
      </c>
      <c r="F732" s="31" t="n">
        <v>100.3</v>
      </c>
      <c r="G732" s="31" t="n">
        <v>100.3</v>
      </c>
      <c r="H732" s="31" t="n">
        <v>107.5625712</v>
      </c>
      <c r="I732" s="31" t="n">
        <v>111.0045734784</v>
      </c>
      <c r="J732" s="31" t="n">
        <v>114.778728976666</v>
      </c>
      <c r="K732" s="68" t="n">
        <f aca="false">E732+F732+G732+H732+I732+J732</f>
        <v>634.245873655066</v>
      </c>
    </row>
    <row r="733" customFormat="false" ht="11.25" hidden="false" customHeight="true" outlineLevel="0" collapsed="false">
      <c r="A733" s="65"/>
      <c r="B733" s="19"/>
      <c r="C733" s="19"/>
      <c r="D733" s="67" t="s">
        <v>32</v>
      </c>
      <c r="E733" s="21" t="s">
        <v>89</v>
      </c>
      <c r="F733" s="21" t="s">
        <v>89</v>
      </c>
      <c r="G733" s="31" t="n">
        <v>0</v>
      </c>
      <c r="H733" s="31" t="n">
        <v>0</v>
      </c>
      <c r="I733" s="31" t="n">
        <v>0</v>
      </c>
      <c r="J733" s="31" t="n">
        <v>0</v>
      </c>
      <c r="K733" s="68" t="e">
        <f aca="false">E733+F733+G733+H733+I733+J733</f>
        <v>#VALUE!</v>
      </c>
    </row>
    <row r="734" customFormat="false" ht="11.25" hidden="false" customHeight="true" outlineLevel="0" collapsed="false">
      <c r="A734" s="20" t="s">
        <v>270</v>
      </c>
      <c r="B734" s="19" t="s">
        <v>271</v>
      </c>
      <c r="C734" s="19" t="s">
        <v>35</v>
      </c>
      <c r="D734" s="77" t="s">
        <v>28</v>
      </c>
      <c r="E734" s="91" t="e">
        <f aca="false">E735+E736+E737+E738</f>
        <v>#VALUE!</v>
      </c>
      <c r="F734" s="91" t="e">
        <f aca="false">F735+F736+F737+F738</f>
        <v>#VALUE!</v>
      </c>
      <c r="G734" s="91" t="n">
        <f aca="false">G735+G736+G737+G738</f>
        <v>795.41</v>
      </c>
      <c r="H734" s="91" t="n">
        <f aca="false">H735+H736+H737+H738</f>
        <v>795.41</v>
      </c>
      <c r="I734" s="91" t="n">
        <f aca="false">I735+I736+I737+I738</f>
        <v>795.41</v>
      </c>
      <c r="J734" s="91" t="n">
        <f aca="false">J735+J736+J737+J738</f>
        <v>795.41</v>
      </c>
      <c r="K734" s="81" t="e">
        <f aca="false">K735+K736+K737+K738</f>
        <v>#VALUE!</v>
      </c>
    </row>
    <row r="735" customFormat="false" ht="11.25" hidden="false" customHeight="true" outlineLevel="0" collapsed="false">
      <c r="A735" s="65"/>
      <c r="B735" s="19"/>
      <c r="C735" s="19"/>
      <c r="D735" s="67" t="s">
        <v>29</v>
      </c>
      <c r="E735" s="21" t="s">
        <v>89</v>
      </c>
      <c r="F735" s="21" t="s">
        <v>89</v>
      </c>
      <c r="G735" s="31" t="n">
        <v>0</v>
      </c>
      <c r="H735" s="31" t="n">
        <v>0</v>
      </c>
      <c r="I735" s="31" t="n">
        <v>0</v>
      </c>
      <c r="J735" s="31" t="n">
        <v>0</v>
      </c>
      <c r="K735" s="68" t="e">
        <f aca="false">E735+F735+G735+H735+I735+J735</f>
        <v>#VALUE!</v>
      </c>
    </row>
    <row r="736" customFormat="false" ht="11.25" hidden="false" customHeight="true" outlineLevel="0" collapsed="false">
      <c r="A736" s="65"/>
      <c r="B736" s="19"/>
      <c r="C736" s="19"/>
      <c r="D736" s="67" t="s">
        <v>30</v>
      </c>
      <c r="E736" s="21" t="s">
        <v>89</v>
      </c>
      <c r="F736" s="21" t="s">
        <v>89</v>
      </c>
      <c r="G736" s="31" t="n">
        <v>0</v>
      </c>
      <c r="H736" s="31" t="n">
        <v>0</v>
      </c>
      <c r="I736" s="31" t="n">
        <v>0</v>
      </c>
      <c r="J736" s="31" t="n">
        <v>0</v>
      </c>
      <c r="K736" s="68" t="e">
        <f aca="false">E736+F736+G736+H736+I736+J736</f>
        <v>#VALUE!</v>
      </c>
    </row>
    <row r="737" customFormat="false" ht="11.25" hidden="false" customHeight="true" outlineLevel="0" collapsed="false">
      <c r="A737" s="65"/>
      <c r="B737" s="19"/>
      <c r="C737" s="19"/>
      <c r="D737" s="67" t="s">
        <v>281</v>
      </c>
      <c r="E737" s="21" t="n">
        <v>795.41</v>
      </c>
      <c r="F737" s="21" t="n">
        <v>795.41</v>
      </c>
      <c r="G737" s="21" t="n">
        <v>795.41</v>
      </c>
      <c r="H737" s="21" t="n">
        <v>795.41</v>
      </c>
      <c r="I737" s="21" t="n">
        <v>795.41</v>
      </c>
      <c r="J737" s="21" t="n">
        <v>795.41</v>
      </c>
      <c r="K737" s="68" t="n">
        <f aca="false">E737+F737+G737+H737+I737+J737</f>
        <v>4772.46</v>
      </c>
    </row>
    <row r="738" customFormat="false" ht="11.25" hidden="false" customHeight="true" outlineLevel="0" collapsed="false">
      <c r="A738" s="65"/>
      <c r="B738" s="19"/>
      <c r="C738" s="19"/>
      <c r="D738" s="67" t="s">
        <v>32</v>
      </c>
      <c r="E738" s="21" t="s">
        <v>89</v>
      </c>
      <c r="F738" s="21" t="s">
        <v>89</v>
      </c>
      <c r="G738" s="31" t="n">
        <v>0</v>
      </c>
      <c r="H738" s="31" t="n">
        <v>0</v>
      </c>
      <c r="I738" s="31" t="n">
        <v>0</v>
      </c>
      <c r="J738" s="31" t="n">
        <v>0</v>
      </c>
      <c r="K738" s="68" t="e">
        <f aca="false">E738+F738+G738+H738+I738+J738</f>
        <v>#VALUE!</v>
      </c>
    </row>
    <row r="739" customFormat="false" ht="11.25" hidden="false" customHeight="true" outlineLevel="0" collapsed="false">
      <c r="A739" s="20" t="s">
        <v>272</v>
      </c>
      <c r="B739" s="19" t="s">
        <v>273</v>
      </c>
      <c r="C739" s="19" t="s">
        <v>35</v>
      </c>
      <c r="D739" s="77" t="s">
        <v>28</v>
      </c>
      <c r="E739" s="91" t="e">
        <f aca="false">E740+E741+E742+E743</f>
        <v>#VALUE!</v>
      </c>
      <c r="F739" s="91" t="e">
        <f aca="false">F740+F741+F742+F743</f>
        <v>#VALUE!</v>
      </c>
      <c r="G739" s="91" t="n">
        <f aca="false">G740+G741+G742+G743</f>
        <v>1525.96</v>
      </c>
      <c r="H739" s="91" t="n">
        <f aca="false">H740+H741+H742+H743</f>
        <v>1525.96</v>
      </c>
      <c r="I739" s="91" t="n">
        <f aca="false">I740+I741+I742+I743</f>
        <v>1525.96</v>
      </c>
      <c r="J739" s="91" t="n">
        <f aca="false">J740+J741+J742+J743</f>
        <v>1525.96</v>
      </c>
      <c r="K739" s="81" t="e">
        <f aca="false">K740+K741+K742+K743</f>
        <v>#VALUE!</v>
      </c>
    </row>
    <row r="740" customFormat="false" ht="13.5" hidden="false" customHeight="true" outlineLevel="0" collapsed="false">
      <c r="A740" s="65"/>
      <c r="B740" s="19"/>
      <c r="C740" s="19"/>
      <c r="D740" s="77" t="s">
        <v>29</v>
      </c>
      <c r="E740" s="101" t="s">
        <v>89</v>
      </c>
      <c r="F740" s="101" t="s">
        <v>89</v>
      </c>
      <c r="G740" s="93" t="n">
        <v>0</v>
      </c>
      <c r="H740" s="93" t="n">
        <v>0</v>
      </c>
      <c r="I740" s="93" t="n">
        <v>0</v>
      </c>
      <c r="J740" s="93" t="n">
        <v>0</v>
      </c>
      <c r="K740" s="68" t="e">
        <f aca="false">E740+F740+G740+H740+I740+J740</f>
        <v>#VALUE!</v>
      </c>
    </row>
    <row r="741" customFormat="false" ht="13.5" hidden="false" customHeight="true" outlineLevel="0" collapsed="false">
      <c r="A741" s="65"/>
      <c r="B741" s="19"/>
      <c r="C741" s="19"/>
      <c r="D741" s="77" t="s">
        <v>30</v>
      </c>
      <c r="E741" s="101" t="s">
        <v>89</v>
      </c>
      <c r="F741" s="101" t="s">
        <v>89</v>
      </c>
      <c r="G741" s="93" t="n">
        <v>0</v>
      </c>
      <c r="H741" s="93" t="n">
        <v>0</v>
      </c>
      <c r="I741" s="93" t="n">
        <v>0</v>
      </c>
      <c r="J741" s="93" t="n">
        <v>0</v>
      </c>
      <c r="K741" s="68" t="e">
        <f aca="false">E741+F741+G741+H741+I741+J741</f>
        <v>#VALUE!</v>
      </c>
    </row>
    <row r="742" customFormat="false" ht="16.5" hidden="false" customHeight="true" outlineLevel="0" collapsed="false">
      <c r="A742" s="65"/>
      <c r="B742" s="19"/>
      <c r="C742" s="19"/>
      <c r="D742" s="77" t="s">
        <v>281</v>
      </c>
      <c r="E742" s="93" t="n">
        <v>1525.96</v>
      </c>
      <c r="F742" s="93" t="n">
        <v>1525.96</v>
      </c>
      <c r="G742" s="93" t="n">
        <v>1525.96</v>
      </c>
      <c r="H742" s="93" t="n">
        <v>1525.96</v>
      </c>
      <c r="I742" s="93" t="n">
        <v>1525.96</v>
      </c>
      <c r="J742" s="93" t="n">
        <v>1525.96</v>
      </c>
      <c r="K742" s="68" t="n">
        <f aca="false">E742+F742+G742+H742+I742+J742</f>
        <v>9155.76</v>
      </c>
      <c r="L742" s="34"/>
    </row>
    <row r="743" customFormat="false" ht="18.75" hidden="false" customHeight="true" outlineLevel="0" collapsed="false">
      <c r="A743" s="65"/>
      <c r="B743" s="19"/>
      <c r="C743" s="19"/>
      <c r="D743" s="77" t="s">
        <v>32</v>
      </c>
      <c r="E743" s="101" t="s">
        <v>89</v>
      </c>
      <c r="F743" s="101" t="s">
        <v>89</v>
      </c>
      <c r="G743" s="93" t="n">
        <v>0</v>
      </c>
      <c r="H743" s="93" t="n">
        <v>0</v>
      </c>
      <c r="I743" s="93" t="n">
        <v>0</v>
      </c>
      <c r="J743" s="93" t="n">
        <v>0</v>
      </c>
      <c r="K743" s="68" t="e">
        <f aca="false">E743+F743+G743+H743+I743+J743</f>
        <v>#VALUE!</v>
      </c>
    </row>
    <row r="744" customFormat="false" ht="18.75" hidden="false" customHeight="true" outlineLevel="0" collapsed="false">
      <c r="A744" s="20" t="s">
        <v>274</v>
      </c>
      <c r="B744" s="19" t="s">
        <v>341</v>
      </c>
      <c r="C744" s="19" t="s">
        <v>35</v>
      </c>
      <c r="D744" s="77" t="s">
        <v>28</v>
      </c>
      <c r="E744" s="81" t="e">
        <f aca="false">E745+E746+E747+E748</f>
        <v>#VALUE!</v>
      </c>
      <c r="F744" s="81" t="e">
        <f aca="false">F745+F746+F747+F748</f>
        <v>#VALUE!</v>
      </c>
      <c r="G744" s="81" t="n">
        <f aca="false">G745+G746+G747+G748</f>
        <v>1385.93</v>
      </c>
      <c r="H744" s="81" t="n">
        <f aca="false">H745+H746+H747+H748</f>
        <v>1385.93</v>
      </c>
      <c r="I744" s="81" t="n">
        <f aca="false">I745+I746+I747+I748</f>
        <v>1385.93</v>
      </c>
      <c r="J744" s="81" t="n">
        <f aca="false">J745+J746+J747+J748</f>
        <v>1385.93</v>
      </c>
      <c r="K744" s="81" t="e">
        <f aca="false">K745+K746+K747+K748</f>
        <v>#VALUE!</v>
      </c>
    </row>
    <row r="745" customFormat="false" ht="18.75" hidden="false" customHeight="true" outlineLevel="0" collapsed="false">
      <c r="A745" s="65"/>
      <c r="B745" s="19"/>
      <c r="C745" s="19"/>
      <c r="D745" s="67" t="s">
        <v>29</v>
      </c>
      <c r="E745" s="21" t="s">
        <v>89</v>
      </c>
      <c r="F745" s="21" t="s">
        <v>89</v>
      </c>
      <c r="G745" s="31" t="n">
        <v>0</v>
      </c>
      <c r="H745" s="31" t="n">
        <v>0</v>
      </c>
      <c r="I745" s="31" t="n">
        <v>0</v>
      </c>
      <c r="J745" s="31" t="n">
        <v>0</v>
      </c>
      <c r="K745" s="68" t="e">
        <f aca="false">E745+F745+G745+H745+I745+J745</f>
        <v>#VALUE!</v>
      </c>
    </row>
    <row r="746" customFormat="false" ht="18.75" hidden="false" customHeight="true" outlineLevel="0" collapsed="false">
      <c r="A746" s="65"/>
      <c r="B746" s="19"/>
      <c r="C746" s="19"/>
      <c r="D746" s="67" t="s">
        <v>30</v>
      </c>
      <c r="E746" s="21" t="s">
        <v>89</v>
      </c>
      <c r="F746" s="21" t="s">
        <v>89</v>
      </c>
      <c r="G746" s="31" t="n">
        <v>0</v>
      </c>
      <c r="H746" s="31" t="n">
        <v>0</v>
      </c>
      <c r="I746" s="31" t="n">
        <v>0</v>
      </c>
      <c r="J746" s="31" t="n">
        <v>0</v>
      </c>
      <c r="K746" s="68" t="e">
        <f aca="false">E746+F746+G746+H746+I746+J746</f>
        <v>#VALUE!</v>
      </c>
    </row>
    <row r="747" customFormat="false" ht="18.75" hidden="false" customHeight="true" outlineLevel="0" collapsed="false">
      <c r="A747" s="65"/>
      <c r="B747" s="19"/>
      <c r="C747" s="19"/>
      <c r="D747" s="67" t="s">
        <v>281</v>
      </c>
      <c r="E747" s="31" t="n">
        <v>1385.93</v>
      </c>
      <c r="F747" s="31" t="n">
        <v>1385.93</v>
      </c>
      <c r="G747" s="31" t="n">
        <v>1385.93</v>
      </c>
      <c r="H747" s="31" t="n">
        <v>1385.93</v>
      </c>
      <c r="I747" s="31" t="n">
        <v>1385.93</v>
      </c>
      <c r="J747" s="31" t="n">
        <v>1385.93</v>
      </c>
      <c r="K747" s="68" t="n">
        <f aca="false">E747+F747+G747+H747+I747+J747</f>
        <v>8315.58</v>
      </c>
    </row>
    <row r="748" customFormat="false" ht="18.75" hidden="false" customHeight="true" outlineLevel="0" collapsed="false">
      <c r="A748" s="65"/>
      <c r="B748" s="19"/>
      <c r="C748" s="19"/>
      <c r="D748" s="67" t="s">
        <v>32</v>
      </c>
      <c r="E748" s="21" t="s">
        <v>89</v>
      </c>
      <c r="F748" s="21" t="s">
        <v>89</v>
      </c>
      <c r="G748" s="31" t="n">
        <v>0</v>
      </c>
      <c r="H748" s="31" t="n">
        <v>0</v>
      </c>
      <c r="I748" s="31" t="n">
        <v>0</v>
      </c>
      <c r="J748" s="31" t="n">
        <v>0</v>
      </c>
      <c r="K748" s="68" t="e">
        <f aca="false">E748+F748+G748+H748+I748+J748</f>
        <v>#VALUE!</v>
      </c>
    </row>
    <row r="749" customFormat="false" ht="15" hidden="false" customHeight="true" outlineLevel="0" collapsed="false">
      <c r="A749" s="114" t="s">
        <v>275</v>
      </c>
      <c r="B749" s="115" t="s">
        <v>147</v>
      </c>
      <c r="C749" s="19" t="s">
        <v>35</v>
      </c>
      <c r="D749" s="77" t="s">
        <v>28</v>
      </c>
      <c r="E749" s="81" t="e">
        <f aca="false">E750+E751+E752+E753</f>
        <v>#VALUE!</v>
      </c>
      <c r="F749" s="81" t="e">
        <f aca="false">F750+F751+F752+F753</f>
        <v>#VALUE!</v>
      </c>
      <c r="G749" s="81" t="n">
        <f aca="false">G750+G751+G752+G753</f>
        <v>917.45</v>
      </c>
      <c r="H749" s="81" t="n">
        <f aca="false">H750+H751+H752+H753</f>
        <v>0</v>
      </c>
      <c r="I749" s="81" t="n">
        <f aca="false">I750+I751+I752+I753</f>
        <v>0</v>
      </c>
      <c r="J749" s="81" t="n">
        <f aca="false">J750+J751+J752+J753</f>
        <v>0</v>
      </c>
      <c r="K749" s="81" t="e">
        <f aca="false">K750+K751+K752+K753</f>
        <v>#VALUE!</v>
      </c>
    </row>
    <row r="750" customFormat="false" ht="15" hidden="false" customHeight="true" outlineLevel="0" collapsed="false">
      <c r="A750" s="65"/>
      <c r="B750" s="115"/>
      <c r="C750" s="19"/>
      <c r="D750" s="67" t="s">
        <v>29</v>
      </c>
      <c r="E750" s="21" t="s">
        <v>89</v>
      </c>
      <c r="F750" s="21" t="s">
        <v>89</v>
      </c>
      <c r="G750" s="31" t="n">
        <v>0</v>
      </c>
      <c r="H750" s="31" t="n">
        <v>0</v>
      </c>
      <c r="I750" s="31" t="n">
        <v>0</v>
      </c>
      <c r="J750" s="31" t="n">
        <v>0</v>
      </c>
      <c r="K750" s="68" t="e">
        <f aca="false">E750+F750+G750+H750+I750+J750</f>
        <v>#VALUE!</v>
      </c>
    </row>
    <row r="751" customFormat="false" ht="15" hidden="false" customHeight="true" outlineLevel="0" collapsed="false">
      <c r="A751" s="65"/>
      <c r="B751" s="115"/>
      <c r="C751" s="19"/>
      <c r="D751" s="67" t="s">
        <v>30</v>
      </c>
      <c r="E751" s="21" t="s">
        <v>89</v>
      </c>
      <c r="F751" s="21" t="s">
        <v>89</v>
      </c>
      <c r="G751" s="31" t="n">
        <v>0</v>
      </c>
      <c r="H751" s="31" t="n">
        <v>0</v>
      </c>
      <c r="I751" s="31" t="n">
        <v>0</v>
      </c>
      <c r="J751" s="31" t="n">
        <v>0</v>
      </c>
      <c r="K751" s="68" t="e">
        <f aca="false">E751+F751+G751+H751+I751+J751</f>
        <v>#VALUE!</v>
      </c>
    </row>
    <row r="752" customFormat="false" ht="15" hidden="false" customHeight="true" outlineLevel="0" collapsed="false">
      <c r="A752" s="65"/>
      <c r="B752" s="115"/>
      <c r="C752" s="19"/>
      <c r="D752" s="67" t="s">
        <v>281</v>
      </c>
      <c r="E752" s="31" t="n">
        <v>917.45</v>
      </c>
      <c r="F752" s="31" t="n">
        <v>917.45</v>
      </c>
      <c r="G752" s="31" t="n">
        <v>917.45</v>
      </c>
      <c r="H752" s="31" t="n">
        <v>0</v>
      </c>
      <c r="I752" s="31" t="n">
        <v>0</v>
      </c>
      <c r="J752" s="31" t="n">
        <v>0</v>
      </c>
      <c r="K752" s="68" t="n">
        <f aca="false">E752+F752+G752+H752+I752+J752</f>
        <v>2752.35</v>
      </c>
    </row>
    <row r="753" customFormat="false" ht="15" hidden="false" customHeight="true" outlineLevel="0" collapsed="false">
      <c r="A753" s="65"/>
      <c r="B753" s="115"/>
      <c r="C753" s="19"/>
      <c r="D753" s="67" t="s">
        <v>32</v>
      </c>
      <c r="E753" s="21" t="s">
        <v>89</v>
      </c>
      <c r="F753" s="21" t="s">
        <v>89</v>
      </c>
      <c r="G753" s="31" t="n">
        <v>0</v>
      </c>
      <c r="H753" s="31" t="n">
        <v>0</v>
      </c>
      <c r="I753" s="31" t="n">
        <v>0</v>
      </c>
      <c r="J753" s="31" t="n">
        <v>0</v>
      </c>
      <c r="K753" s="68" t="e">
        <f aca="false">E753+F753+G753+H753+I753+J753</f>
        <v>#VALUE!</v>
      </c>
    </row>
    <row r="754" s="83" customFormat="true" ht="21" hidden="false" customHeight="true" outlineLevel="0" collapsed="false">
      <c r="A754" s="78" t="s">
        <v>276</v>
      </c>
      <c r="B754" s="113" t="s">
        <v>365</v>
      </c>
      <c r="C754" s="79" t="s">
        <v>27</v>
      </c>
      <c r="D754" s="79" t="s">
        <v>28</v>
      </c>
      <c r="E754" s="90" t="e">
        <f aca="false">E755+E756+E757+E758</f>
        <v>#VALUE!</v>
      </c>
      <c r="F754" s="90" t="e">
        <f aca="false">F755+F756+F757+F758</f>
        <v>#VALUE!</v>
      </c>
      <c r="G754" s="90" t="n">
        <f aca="false">G755+G756+G757+G758</f>
        <v>33707.2</v>
      </c>
      <c r="H754" s="90" t="n">
        <f aca="false">H755+H756+H757+H758</f>
        <v>33707.2</v>
      </c>
      <c r="I754" s="90" t="n">
        <f aca="false">I755+I756+I757+I758</f>
        <v>33707.2</v>
      </c>
      <c r="J754" s="90" t="n">
        <f aca="false">J755+J756+J757+J758</f>
        <v>33707.2</v>
      </c>
      <c r="K754" s="81" t="e">
        <f aca="false">K755+K756+K757+K758</f>
        <v>#VALUE!</v>
      </c>
    </row>
    <row r="755" customFormat="false" ht="12.75" hidden="false" customHeight="true" outlineLevel="0" collapsed="false">
      <c r="A755" s="65"/>
      <c r="B755" s="113"/>
      <c r="C755" s="66"/>
      <c r="D755" s="77" t="s">
        <v>29</v>
      </c>
      <c r="E755" s="68" t="str">
        <f aca="false">E760</f>
        <v>0.00</v>
      </c>
      <c r="F755" s="68" t="str">
        <f aca="false">F760</f>
        <v>0.00</v>
      </c>
      <c r="G755" s="68" t="n">
        <f aca="false">G760</f>
        <v>0</v>
      </c>
      <c r="H755" s="68" t="n">
        <f aca="false">H760</f>
        <v>0</v>
      </c>
      <c r="I755" s="68" t="n">
        <f aca="false">I760</f>
        <v>0</v>
      </c>
      <c r="J755" s="68" t="n">
        <f aca="false">J760</f>
        <v>0</v>
      </c>
      <c r="K755" s="68" t="e">
        <f aca="false">E755+F755+G755+H755+I755+J755</f>
        <v>#VALUE!</v>
      </c>
    </row>
    <row r="756" customFormat="false" ht="12.75" hidden="false" customHeight="true" outlineLevel="0" collapsed="false">
      <c r="A756" s="65"/>
      <c r="B756" s="113"/>
      <c r="C756" s="66"/>
      <c r="D756" s="77" t="s">
        <v>30</v>
      </c>
      <c r="E756" s="68" t="str">
        <f aca="false">E761</f>
        <v>0.00</v>
      </c>
      <c r="F756" s="68" t="str">
        <f aca="false">F761</f>
        <v>0.00</v>
      </c>
      <c r="G756" s="68" t="n">
        <f aca="false">G761</f>
        <v>0</v>
      </c>
      <c r="H756" s="68" t="n">
        <f aca="false">H761</f>
        <v>0</v>
      </c>
      <c r="I756" s="68" t="n">
        <f aca="false">I761</f>
        <v>0</v>
      </c>
      <c r="J756" s="68" t="n">
        <f aca="false">J761</f>
        <v>0</v>
      </c>
      <c r="K756" s="68" t="e">
        <f aca="false">E756+F756+G756+H756+I756+J756</f>
        <v>#VALUE!</v>
      </c>
    </row>
    <row r="757" customFormat="false" ht="12.75" hidden="false" customHeight="true" outlineLevel="0" collapsed="false">
      <c r="A757" s="65"/>
      <c r="B757" s="113"/>
      <c r="C757" s="66"/>
      <c r="D757" s="77" t="s">
        <v>281</v>
      </c>
      <c r="E757" s="68" t="n">
        <f aca="false">E762</f>
        <v>33707.2</v>
      </c>
      <c r="F757" s="68" t="n">
        <f aca="false">F762</f>
        <v>33707.2</v>
      </c>
      <c r="G757" s="68" t="n">
        <f aca="false">G762</f>
        <v>33707.2</v>
      </c>
      <c r="H757" s="68" t="n">
        <f aca="false">H762</f>
        <v>33707.2</v>
      </c>
      <c r="I757" s="68" t="n">
        <f aca="false">I762</f>
        <v>33707.2</v>
      </c>
      <c r="J757" s="68" t="n">
        <f aca="false">J762</f>
        <v>33707.2</v>
      </c>
      <c r="K757" s="68" t="n">
        <f aca="false">E757+F757+G757+H757+I757+J757</f>
        <v>202243.2</v>
      </c>
    </row>
    <row r="758" customFormat="false" ht="12.75" hidden="false" customHeight="true" outlineLevel="0" collapsed="false">
      <c r="A758" s="65"/>
      <c r="B758" s="113"/>
      <c r="C758" s="66"/>
      <c r="D758" s="77" t="s">
        <v>32</v>
      </c>
      <c r="E758" s="68" t="str">
        <f aca="false">E763</f>
        <v>0.00</v>
      </c>
      <c r="F758" s="68" t="str">
        <f aca="false">F763</f>
        <v>0.00</v>
      </c>
      <c r="G758" s="68" t="n">
        <f aca="false">G763</f>
        <v>0</v>
      </c>
      <c r="H758" s="68" t="n">
        <f aca="false">H763</f>
        <v>0</v>
      </c>
      <c r="I758" s="68" t="n">
        <f aca="false">I763</f>
        <v>0</v>
      </c>
      <c r="J758" s="68" t="n">
        <f aca="false">J763</f>
        <v>0</v>
      </c>
      <c r="K758" s="68" t="e">
        <f aca="false">E758+F758+G758+H758+I758+J758</f>
        <v>#VALUE!</v>
      </c>
    </row>
    <row r="759" customFormat="false" ht="27" hidden="false" customHeight="true" outlineLevel="0" collapsed="false">
      <c r="A759" s="65"/>
      <c r="B759" s="113"/>
      <c r="C759" s="113" t="s">
        <v>35</v>
      </c>
      <c r="D759" s="79" t="s">
        <v>28</v>
      </c>
      <c r="E759" s="81" t="e">
        <f aca="false">E760+E761+E762+E763</f>
        <v>#VALUE!</v>
      </c>
      <c r="F759" s="81" t="e">
        <f aca="false">F760+F761+F762+F763</f>
        <v>#VALUE!</v>
      </c>
      <c r="G759" s="81" t="n">
        <f aca="false">G760+G761+G762+G763</f>
        <v>33707.2</v>
      </c>
      <c r="H759" s="81" t="n">
        <f aca="false">H760+H761+H762+H763</f>
        <v>33707.2</v>
      </c>
      <c r="I759" s="81" t="n">
        <f aca="false">I760+I761+I762+I763</f>
        <v>33707.2</v>
      </c>
      <c r="J759" s="81" t="n">
        <f aca="false">J760+J761+J762+J763</f>
        <v>33707.2</v>
      </c>
      <c r="K759" s="81" t="e">
        <f aca="false">K760+K761+K762+K763</f>
        <v>#VALUE!</v>
      </c>
    </row>
    <row r="760" customFormat="false" ht="12.75" hidden="false" customHeight="true" outlineLevel="0" collapsed="false">
      <c r="A760" s="65"/>
      <c r="B760" s="113"/>
      <c r="C760" s="113"/>
      <c r="D760" s="77" t="s">
        <v>29</v>
      </c>
      <c r="E760" s="68" t="str">
        <f aca="false">E765</f>
        <v>0.00</v>
      </c>
      <c r="F760" s="68" t="str">
        <f aca="false">F765</f>
        <v>0.00</v>
      </c>
      <c r="G760" s="68" t="n">
        <f aca="false">G765</f>
        <v>0</v>
      </c>
      <c r="H760" s="68" t="n">
        <f aca="false">H765</f>
        <v>0</v>
      </c>
      <c r="I760" s="68" t="n">
        <f aca="false">I765</f>
        <v>0</v>
      </c>
      <c r="J760" s="68" t="n">
        <f aca="false">J765</f>
        <v>0</v>
      </c>
      <c r="K760" s="68" t="e">
        <f aca="false">E760+F760+G760+H760+I760+J760</f>
        <v>#VALUE!</v>
      </c>
    </row>
    <row r="761" customFormat="false" ht="12.75" hidden="false" customHeight="true" outlineLevel="0" collapsed="false">
      <c r="A761" s="65"/>
      <c r="B761" s="113"/>
      <c r="C761" s="113"/>
      <c r="D761" s="77" t="s">
        <v>30</v>
      </c>
      <c r="E761" s="68" t="str">
        <f aca="false">E766</f>
        <v>0.00</v>
      </c>
      <c r="F761" s="68" t="str">
        <f aca="false">F766</f>
        <v>0.00</v>
      </c>
      <c r="G761" s="68" t="n">
        <f aca="false">G766</f>
        <v>0</v>
      </c>
      <c r="H761" s="68" t="n">
        <f aca="false">H766</f>
        <v>0</v>
      </c>
      <c r="I761" s="68" t="n">
        <f aca="false">I766</f>
        <v>0</v>
      </c>
      <c r="J761" s="68" t="n">
        <f aca="false">J766</f>
        <v>0</v>
      </c>
      <c r="K761" s="68" t="e">
        <f aca="false">E761+F761+G761+H761+I761+J761</f>
        <v>#VALUE!</v>
      </c>
    </row>
    <row r="762" customFormat="false" ht="12.75" hidden="false" customHeight="true" outlineLevel="0" collapsed="false">
      <c r="A762" s="65"/>
      <c r="B762" s="113"/>
      <c r="C762" s="113"/>
      <c r="D762" s="77" t="s">
        <v>281</v>
      </c>
      <c r="E762" s="68" t="n">
        <f aca="false">E767</f>
        <v>33707.2</v>
      </c>
      <c r="F762" s="68" t="n">
        <f aca="false">F767</f>
        <v>33707.2</v>
      </c>
      <c r="G762" s="68" t="n">
        <f aca="false">G767</f>
        <v>33707.2</v>
      </c>
      <c r="H762" s="68" t="n">
        <f aca="false">H767</f>
        <v>33707.2</v>
      </c>
      <c r="I762" s="68" t="n">
        <f aca="false">I767</f>
        <v>33707.2</v>
      </c>
      <c r="J762" s="68" t="n">
        <f aca="false">J767</f>
        <v>33707.2</v>
      </c>
      <c r="K762" s="68" t="n">
        <f aca="false">E762+F762+G762+H762+I762+J762</f>
        <v>202243.2</v>
      </c>
    </row>
    <row r="763" customFormat="false" ht="12.75" hidden="false" customHeight="true" outlineLevel="0" collapsed="false">
      <c r="A763" s="65"/>
      <c r="B763" s="113"/>
      <c r="C763" s="113"/>
      <c r="D763" s="77" t="s">
        <v>32</v>
      </c>
      <c r="E763" s="68" t="str">
        <f aca="false">E768</f>
        <v>0.00</v>
      </c>
      <c r="F763" s="68" t="str">
        <f aca="false">F768</f>
        <v>0.00</v>
      </c>
      <c r="G763" s="68" t="n">
        <f aca="false">G768</f>
        <v>0</v>
      </c>
      <c r="H763" s="68" t="n">
        <f aca="false">H768</f>
        <v>0</v>
      </c>
      <c r="I763" s="68" t="n">
        <f aca="false">I768</f>
        <v>0</v>
      </c>
      <c r="J763" s="68" t="n">
        <f aca="false">J768</f>
        <v>0</v>
      </c>
      <c r="K763" s="68" t="e">
        <f aca="false">E763+F763+G763+H763+I763+J763</f>
        <v>#VALUE!</v>
      </c>
    </row>
    <row r="764" customFormat="false" ht="28.5" hidden="false" customHeight="true" outlineLevel="0" collapsed="false">
      <c r="A764" s="20" t="s">
        <v>278</v>
      </c>
      <c r="B764" s="19" t="s">
        <v>279</v>
      </c>
      <c r="C764" s="106" t="s">
        <v>35</v>
      </c>
      <c r="D764" s="77" t="s">
        <v>28</v>
      </c>
      <c r="E764" s="81" t="e">
        <f aca="false">E765+E766+E767+E768</f>
        <v>#VALUE!</v>
      </c>
      <c r="F764" s="81" t="e">
        <f aca="false">F765+F766+F767+F768</f>
        <v>#VALUE!</v>
      </c>
      <c r="G764" s="81" t="n">
        <f aca="false">G765+G766+G767+G768</f>
        <v>33707.2</v>
      </c>
      <c r="H764" s="81" t="n">
        <f aca="false">H765+H766+H767+H768</f>
        <v>33707.2</v>
      </c>
      <c r="I764" s="81" t="n">
        <f aca="false">I765+I766+I767+I768</f>
        <v>33707.2</v>
      </c>
      <c r="J764" s="81" t="n">
        <f aca="false">J765+J766+J767+J768</f>
        <v>33707.2</v>
      </c>
      <c r="K764" s="81" t="e">
        <f aca="false">K765+K766+K767+K768</f>
        <v>#VALUE!</v>
      </c>
    </row>
    <row r="765" customFormat="false" ht="12.75" hidden="false" customHeight="true" outlineLevel="0" collapsed="false">
      <c r="A765" s="65"/>
      <c r="B765" s="19"/>
      <c r="C765" s="106"/>
      <c r="D765" s="67" t="s">
        <v>29</v>
      </c>
      <c r="E765" s="31" t="s">
        <v>89</v>
      </c>
      <c r="F765" s="31" t="s">
        <v>89</v>
      </c>
      <c r="G765" s="31" t="n">
        <v>0</v>
      </c>
      <c r="H765" s="31" t="n">
        <v>0</v>
      </c>
      <c r="I765" s="31" t="n">
        <v>0</v>
      </c>
      <c r="J765" s="31" t="n">
        <v>0</v>
      </c>
      <c r="K765" s="68" t="e">
        <f aca="false">E765+F765+G765+H765+I765+J765</f>
        <v>#VALUE!</v>
      </c>
    </row>
    <row r="766" customFormat="false" ht="12.75" hidden="false" customHeight="true" outlineLevel="0" collapsed="false">
      <c r="A766" s="65"/>
      <c r="B766" s="19"/>
      <c r="C766" s="106"/>
      <c r="D766" s="67" t="s">
        <v>30</v>
      </c>
      <c r="E766" s="31" t="s">
        <v>89</v>
      </c>
      <c r="F766" s="31" t="s">
        <v>89</v>
      </c>
      <c r="G766" s="31" t="n">
        <v>0</v>
      </c>
      <c r="H766" s="31" t="n">
        <v>0</v>
      </c>
      <c r="I766" s="31" t="n">
        <v>0</v>
      </c>
      <c r="J766" s="31" t="n">
        <v>0</v>
      </c>
      <c r="K766" s="68" t="e">
        <f aca="false">E766+F766+G766+H766+I766+J766</f>
        <v>#VALUE!</v>
      </c>
    </row>
    <row r="767" customFormat="false" ht="12.75" hidden="false" customHeight="true" outlineLevel="0" collapsed="false">
      <c r="A767" s="65"/>
      <c r="B767" s="19"/>
      <c r="C767" s="106"/>
      <c r="D767" s="67" t="s">
        <v>281</v>
      </c>
      <c r="E767" s="31" t="n">
        <v>33707.2</v>
      </c>
      <c r="F767" s="31" t="n">
        <v>33707.2</v>
      </c>
      <c r="G767" s="31" t="n">
        <v>33707.2</v>
      </c>
      <c r="H767" s="31" t="n">
        <v>33707.2</v>
      </c>
      <c r="I767" s="31" t="n">
        <v>33707.2</v>
      </c>
      <c r="J767" s="31" t="n">
        <v>33707.2</v>
      </c>
      <c r="K767" s="68" t="n">
        <f aca="false">E767+F767+G767+H767+I767+J767</f>
        <v>202243.2</v>
      </c>
    </row>
    <row r="768" customFormat="false" ht="12.75" hidden="false" customHeight="true" outlineLevel="0" collapsed="false">
      <c r="A768" s="65"/>
      <c r="B768" s="19"/>
      <c r="C768" s="106"/>
      <c r="D768" s="67" t="s">
        <v>32</v>
      </c>
      <c r="E768" s="31" t="s">
        <v>89</v>
      </c>
      <c r="F768" s="31" t="s">
        <v>89</v>
      </c>
      <c r="G768" s="31" t="n">
        <v>0</v>
      </c>
      <c r="H768" s="31" t="n">
        <v>0</v>
      </c>
      <c r="I768" s="31" t="n">
        <v>0</v>
      </c>
      <c r="J768" s="31" t="n">
        <v>0</v>
      </c>
      <c r="K768" s="68" t="e">
        <f aca="false">E768+F768+G768+H768+I768+J768</f>
        <v>#VALUE!</v>
      </c>
    </row>
    <row r="769" customFormat="false" ht="7.5" hidden="false" customHeight="true" outlineLevel="0" collapsed="false">
      <c r="A769" s="158"/>
      <c r="B769" s="158"/>
      <c r="C769" s="158"/>
      <c r="D769" s="158"/>
      <c r="E769" s="159"/>
      <c r="F769" s="159"/>
      <c r="G769" s="159"/>
      <c r="H769" s="160"/>
      <c r="I769" s="160"/>
      <c r="J769" s="159"/>
      <c r="K769" s="158"/>
    </row>
  </sheetData>
  <mergeCells count="273">
    <mergeCell ref="B1:K1"/>
    <mergeCell ref="B3:K3"/>
    <mergeCell ref="B4:K4"/>
    <mergeCell ref="A9:A11"/>
    <mergeCell ref="B9:B11"/>
    <mergeCell ref="C9:C11"/>
    <mergeCell ref="D9:D11"/>
    <mergeCell ref="E9:K9"/>
    <mergeCell ref="E10:E11"/>
    <mergeCell ref="F10:F11"/>
    <mergeCell ref="G10:G11"/>
    <mergeCell ref="H10:H11"/>
    <mergeCell ref="I10:I11"/>
    <mergeCell ref="J10:J11"/>
    <mergeCell ref="K10:K11"/>
    <mergeCell ref="C18:C22"/>
    <mergeCell ref="C23:C27"/>
    <mergeCell ref="C28:C32"/>
    <mergeCell ref="B33:J33"/>
    <mergeCell ref="B34:B43"/>
    <mergeCell ref="C39:C43"/>
    <mergeCell ref="B44:B48"/>
    <mergeCell ref="C44:C48"/>
    <mergeCell ref="B49:B53"/>
    <mergeCell ref="C49:C53"/>
    <mergeCell ref="B54:B58"/>
    <mergeCell ref="C54:C58"/>
    <mergeCell ref="B59:B63"/>
    <mergeCell ref="C59:C63"/>
    <mergeCell ref="B64:B68"/>
    <mergeCell ref="C64:C68"/>
    <mergeCell ref="B69:B73"/>
    <mergeCell ref="C69:C73"/>
    <mergeCell ref="B74:B78"/>
    <mergeCell ref="C74:C78"/>
    <mergeCell ref="B79:B83"/>
    <mergeCell ref="C79:C83"/>
    <mergeCell ref="B84:B88"/>
    <mergeCell ref="C84:C88"/>
    <mergeCell ref="B89:B93"/>
    <mergeCell ref="C89:C93"/>
    <mergeCell ref="B94:B98"/>
    <mergeCell ref="C94:C98"/>
    <mergeCell ref="B99:B103"/>
    <mergeCell ref="C99:C103"/>
    <mergeCell ref="B104:B113"/>
    <mergeCell ref="C109:C113"/>
    <mergeCell ref="B114:B118"/>
    <mergeCell ref="C114:C118"/>
    <mergeCell ref="B119:B123"/>
    <mergeCell ref="C119:C123"/>
    <mergeCell ref="B124:J124"/>
    <mergeCell ref="B125:B134"/>
    <mergeCell ref="C130:C134"/>
    <mergeCell ref="B135:B139"/>
    <mergeCell ref="C135:C139"/>
    <mergeCell ref="C145:C149"/>
    <mergeCell ref="A150:A154"/>
    <mergeCell ref="B150:B154"/>
    <mergeCell ref="C150:C154"/>
    <mergeCell ref="B155:B164"/>
    <mergeCell ref="C160:C164"/>
    <mergeCell ref="B165:B169"/>
    <mergeCell ref="C165:C169"/>
    <mergeCell ref="B170:B174"/>
    <mergeCell ref="C170:C174"/>
    <mergeCell ref="B175:B179"/>
    <mergeCell ref="C175:C179"/>
    <mergeCell ref="B180:B184"/>
    <mergeCell ref="C180:C184"/>
    <mergeCell ref="B185:B189"/>
    <mergeCell ref="C185:C189"/>
    <mergeCell ref="B190:B194"/>
    <mergeCell ref="C190:C194"/>
    <mergeCell ref="B195:B199"/>
    <mergeCell ref="C195:C199"/>
    <mergeCell ref="B200:B204"/>
    <mergeCell ref="C200:C204"/>
    <mergeCell ref="B205:B209"/>
    <mergeCell ref="C205:C209"/>
    <mergeCell ref="B210:B214"/>
    <mergeCell ref="C210:C214"/>
    <mergeCell ref="B215:B219"/>
    <mergeCell ref="C215:C219"/>
    <mergeCell ref="B220:B224"/>
    <mergeCell ref="C220:C224"/>
    <mergeCell ref="B225:B229"/>
    <mergeCell ref="C225:C229"/>
    <mergeCell ref="B230:B234"/>
    <mergeCell ref="C230:C234"/>
    <mergeCell ref="B235:B239"/>
    <mergeCell ref="C235:C239"/>
    <mergeCell ref="B240:B244"/>
    <mergeCell ref="C240:C244"/>
    <mergeCell ref="B245:B249"/>
    <mergeCell ref="C245:C249"/>
    <mergeCell ref="B250:B254"/>
    <mergeCell ref="C250:C254"/>
    <mergeCell ref="B255:B259"/>
    <mergeCell ref="C255:C259"/>
    <mergeCell ref="B260:B264"/>
    <mergeCell ref="C260:C264"/>
    <mergeCell ref="B265:B269"/>
    <mergeCell ref="C265:C269"/>
    <mergeCell ref="B270:B274"/>
    <mergeCell ref="C270:C274"/>
    <mergeCell ref="B275:B279"/>
    <mergeCell ref="C275:C279"/>
    <mergeCell ref="B280:B284"/>
    <mergeCell ref="C280:C284"/>
    <mergeCell ref="B285:B289"/>
    <mergeCell ref="C285:C289"/>
    <mergeCell ref="B290:B294"/>
    <mergeCell ref="C290:C294"/>
    <mergeCell ref="B295:B299"/>
    <mergeCell ref="C295:C299"/>
    <mergeCell ref="B300:B304"/>
    <mergeCell ref="C300:C304"/>
    <mergeCell ref="B305:B309"/>
    <mergeCell ref="C305:C309"/>
    <mergeCell ref="B310:B314"/>
    <mergeCell ref="C310:C314"/>
    <mergeCell ref="C320:C324"/>
    <mergeCell ref="B325:B329"/>
    <mergeCell ref="C325:C329"/>
    <mergeCell ref="B330:B334"/>
    <mergeCell ref="C330:C334"/>
    <mergeCell ref="B335:B339"/>
    <mergeCell ref="C335:C339"/>
    <mergeCell ref="B340:B344"/>
    <mergeCell ref="C340:C344"/>
    <mergeCell ref="B345:B349"/>
    <mergeCell ref="C345:C349"/>
    <mergeCell ref="B350:J350"/>
    <mergeCell ref="B361:B365"/>
    <mergeCell ref="C361:C365"/>
    <mergeCell ref="B366:B370"/>
    <mergeCell ref="C366:C370"/>
    <mergeCell ref="B371:B380"/>
    <mergeCell ref="C376:C380"/>
    <mergeCell ref="B381:B385"/>
    <mergeCell ref="C381:C385"/>
    <mergeCell ref="B386:B390"/>
    <mergeCell ref="C386:C390"/>
    <mergeCell ref="B391:B395"/>
    <mergeCell ref="C391:C395"/>
    <mergeCell ref="B396:B400"/>
    <mergeCell ref="C396:C400"/>
    <mergeCell ref="B401:B405"/>
    <mergeCell ref="C401:C405"/>
    <mergeCell ref="B406:B410"/>
    <mergeCell ref="C406:C410"/>
    <mergeCell ref="B411:B415"/>
    <mergeCell ref="C411:C415"/>
    <mergeCell ref="B416:B420"/>
    <mergeCell ref="C416:C420"/>
    <mergeCell ref="B421:B425"/>
    <mergeCell ref="C421:C425"/>
    <mergeCell ref="B426:B435"/>
    <mergeCell ref="B436:B440"/>
    <mergeCell ref="C436:C440"/>
    <mergeCell ref="B441:B450"/>
    <mergeCell ref="C446:C450"/>
    <mergeCell ref="B451:B455"/>
    <mergeCell ref="C451:C455"/>
    <mergeCell ref="B456:B460"/>
    <mergeCell ref="C456:C460"/>
    <mergeCell ref="B461:B465"/>
    <mergeCell ref="C461:C465"/>
    <mergeCell ref="B466:B470"/>
    <mergeCell ref="C466:C470"/>
    <mergeCell ref="B471:B475"/>
    <mergeCell ref="C471:C475"/>
    <mergeCell ref="B476:B480"/>
    <mergeCell ref="C476:C480"/>
    <mergeCell ref="B481:B490"/>
    <mergeCell ref="B491:B495"/>
    <mergeCell ref="B496:B500"/>
    <mergeCell ref="B501:B505"/>
    <mergeCell ref="B506:J506"/>
    <mergeCell ref="B507:B516"/>
    <mergeCell ref="C507:C511"/>
    <mergeCell ref="C512:C516"/>
    <mergeCell ref="B517:B521"/>
    <mergeCell ref="C517:C521"/>
    <mergeCell ref="B522:B531"/>
    <mergeCell ref="C527:C531"/>
    <mergeCell ref="B532:B536"/>
    <mergeCell ref="C532:C536"/>
    <mergeCell ref="B537:B541"/>
    <mergeCell ref="C537:C541"/>
    <mergeCell ref="B542:B546"/>
    <mergeCell ref="C542:C546"/>
    <mergeCell ref="B547:B551"/>
    <mergeCell ref="C547:C551"/>
    <mergeCell ref="B552:B556"/>
    <mergeCell ref="C552:C556"/>
    <mergeCell ref="B557:J557"/>
    <mergeCell ref="B558:B567"/>
    <mergeCell ref="C563:C567"/>
    <mergeCell ref="B568:B572"/>
    <mergeCell ref="C568:C572"/>
    <mergeCell ref="B573:B577"/>
    <mergeCell ref="C573:C577"/>
    <mergeCell ref="B578:B582"/>
    <mergeCell ref="C578:C582"/>
    <mergeCell ref="B583:B592"/>
    <mergeCell ref="C588:C592"/>
    <mergeCell ref="B593:B597"/>
    <mergeCell ref="C593:C597"/>
    <mergeCell ref="B598:B602"/>
    <mergeCell ref="C598:C602"/>
    <mergeCell ref="B603:B607"/>
    <mergeCell ref="C603:C607"/>
    <mergeCell ref="B608:B612"/>
    <mergeCell ref="C608:C612"/>
    <mergeCell ref="B613:B617"/>
    <mergeCell ref="C613:C617"/>
    <mergeCell ref="B618:B622"/>
    <mergeCell ref="C618:C622"/>
    <mergeCell ref="B623:B627"/>
    <mergeCell ref="C623:C627"/>
    <mergeCell ref="B628:B632"/>
    <mergeCell ref="C628:C632"/>
    <mergeCell ref="B633:B637"/>
    <mergeCell ref="C633:C637"/>
    <mergeCell ref="B638:B642"/>
    <mergeCell ref="C638:C642"/>
    <mergeCell ref="B643:B647"/>
    <mergeCell ref="C643:C647"/>
    <mergeCell ref="B648:B652"/>
    <mergeCell ref="C648:C652"/>
    <mergeCell ref="B653:B657"/>
    <mergeCell ref="C653:C657"/>
    <mergeCell ref="B658:B662"/>
    <mergeCell ref="C658:C662"/>
    <mergeCell ref="B663:B667"/>
    <mergeCell ref="C663:C667"/>
    <mergeCell ref="B668:B672"/>
    <mergeCell ref="C668:C672"/>
    <mergeCell ref="B673:J673"/>
    <mergeCell ref="B674:B683"/>
    <mergeCell ref="C679:C683"/>
    <mergeCell ref="B684:B688"/>
    <mergeCell ref="C684:C688"/>
    <mergeCell ref="B689:B693"/>
    <mergeCell ref="C689:C693"/>
    <mergeCell ref="B694:B698"/>
    <mergeCell ref="C694:C698"/>
    <mergeCell ref="B699:B703"/>
    <mergeCell ref="C699:C703"/>
    <mergeCell ref="B704:B708"/>
    <mergeCell ref="C704:C708"/>
    <mergeCell ref="B709:B718"/>
    <mergeCell ref="C714:C718"/>
    <mergeCell ref="B719:B723"/>
    <mergeCell ref="C719:C723"/>
    <mergeCell ref="B724:B728"/>
    <mergeCell ref="C724:C728"/>
    <mergeCell ref="B729:B733"/>
    <mergeCell ref="C729:C733"/>
    <mergeCell ref="B734:B738"/>
    <mergeCell ref="C734:C738"/>
    <mergeCell ref="B739:B743"/>
    <mergeCell ref="C739:C743"/>
    <mergeCell ref="B744:B748"/>
    <mergeCell ref="C744:C748"/>
    <mergeCell ref="B749:B753"/>
    <mergeCell ref="C749:C753"/>
    <mergeCell ref="B754:B763"/>
    <mergeCell ref="C759:C763"/>
    <mergeCell ref="B764:B768"/>
    <mergeCell ref="C764:C768"/>
  </mergeCells>
  <printOptions headings="false" gridLines="false" gridLinesSet="true" horizontalCentered="false" verticalCentered="false"/>
  <pageMargins left="0" right="0" top="0" bottom="0" header="0.511811023622047" footer="0.511811023622047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3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I26" activeCellId="0" sqref="I26"/>
    </sheetView>
  </sheetViews>
  <sheetFormatPr defaultColWidth="8.75390625" defaultRowHeight="12.75" zeroHeight="false" outlineLevelRow="0" outlineLevelCol="0"/>
  <cols>
    <col collapsed="false" customWidth="true" hidden="false" outlineLevel="0" max="1" min="1" style="0" width="9"/>
    <col collapsed="false" customWidth="true" hidden="false" outlineLevel="0" max="2" min="2" style="0" width="20.83"/>
    <col collapsed="false" customWidth="true" hidden="false" outlineLevel="0" max="3" min="3" style="0" width="7.16"/>
    <col collapsed="false" customWidth="true" hidden="false" outlineLevel="0" max="4" min="4" style="0" width="17.83"/>
    <col collapsed="false" customWidth="true" hidden="false" outlineLevel="0" max="6" min="6" style="44" width="17.16"/>
    <col collapsed="false" customWidth="true" hidden="false" outlineLevel="0" max="7" min="7" style="0" width="15.5"/>
    <col collapsed="false" customWidth="true" hidden="false" outlineLevel="0" max="8" min="8" style="0" width="9"/>
    <col collapsed="false" customWidth="true" hidden="false" outlineLevel="0" max="9" min="9" style="39" width="19"/>
    <col collapsed="false" customWidth="true" hidden="false" outlineLevel="0" max="10" min="10" style="39" width="13.33"/>
    <col collapsed="false" customWidth="true" hidden="false" outlineLevel="0" max="11" min="11" style="161" width="9.33"/>
  </cols>
  <sheetData>
    <row r="1" customFormat="false" ht="12.75" hidden="false" customHeight="false" outlineLevel="0" collapsed="false">
      <c r="A1" s="162" t="s">
        <v>366</v>
      </c>
    </row>
    <row r="4" s="161" customFormat="true" ht="12.75" hidden="false" customHeight="false" outlineLevel="0" collapsed="false">
      <c r="A4" s="163" t="n">
        <v>2025</v>
      </c>
      <c r="B4" s="164" t="n">
        <v>9373615.27</v>
      </c>
      <c r="C4" s="164" t="s">
        <v>367</v>
      </c>
      <c r="D4" s="164" t="n">
        <v>9366705.82</v>
      </c>
      <c r="E4" s="164" t="s">
        <v>368</v>
      </c>
      <c r="F4" s="32" t="n">
        <v>6409937.68</v>
      </c>
      <c r="G4" s="164"/>
      <c r="H4" s="165"/>
      <c r="I4" s="166" t="n">
        <v>6411232.88</v>
      </c>
      <c r="J4" s="166" t="n">
        <f aca="false">I4-F4-F7</f>
        <v>1.86219040188007E-010</v>
      </c>
    </row>
    <row r="5" s="161" customFormat="true" ht="12.75" hidden="false" customHeight="false" outlineLevel="0" collapsed="false">
      <c r="A5" s="163"/>
      <c r="B5" s="164"/>
      <c r="C5" s="164"/>
      <c r="D5" s="164"/>
      <c r="E5" s="164" t="s">
        <v>369</v>
      </c>
      <c r="F5" s="32" t="n">
        <v>2956768.14</v>
      </c>
      <c r="G5" s="167" t="n">
        <f aca="false">D4-F4-F5</f>
        <v>0</v>
      </c>
      <c r="H5" s="165"/>
      <c r="I5" s="166" t="n">
        <v>2962382.39</v>
      </c>
      <c r="J5" s="166" t="n">
        <f aca="false">I5-F5-F8</f>
        <v>0</v>
      </c>
    </row>
    <row r="6" s="161" customFormat="true" ht="12.75" hidden="false" customHeight="false" outlineLevel="0" collapsed="false">
      <c r="A6" s="163"/>
      <c r="B6" s="163"/>
      <c r="C6" s="163"/>
      <c r="D6" s="163"/>
      <c r="E6" s="163"/>
      <c r="F6" s="32"/>
      <c r="G6" s="164"/>
      <c r="H6" s="165"/>
      <c r="I6" s="166"/>
      <c r="J6" s="166"/>
    </row>
    <row r="7" s="161" customFormat="true" ht="12.75" hidden="false" customHeight="false" outlineLevel="0" collapsed="false">
      <c r="A7" s="163"/>
      <c r="B7" s="164"/>
      <c r="C7" s="164" t="s">
        <v>370</v>
      </c>
      <c r="D7" s="164" t="n">
        <v>6909.45</v>
      </c>
      <c r="E7" s="164" t="s">
        <v>368</v>
      </c>
      <c r="F7" s="32" t="n">
        <v>1295.2</v>
      </c>
      <c r="G7" s="164"/>
      <c r="H7" s="165"/>
      <c r="I7" s="166"/>
      <c r="J7" s="166"/>
    </row>
    <row r="8" s="161" customFormat="true" ht="12.75" hidden="false" customHeight="false" outlineLevel="0" collapsed="false">
      <c r="A8" s="163"/>
      <c r="B8" s="164"/>
      <c r="C8" s="164"/>
      <c r="D8" s="164"/>
      <c r="E8" s="164" t="s">
        <v>369</v>
      </c>
      <c r="F8" s="32" t="n">
        <v>5614.25</v>
      </c>
      <c r="G8" s="167" t="n">
        <f aca="false">D7-F7-F8</f>
        <v>0</v>
      </c>
      <c r="H8" s="165"/>
      <c r="I8" s="166"/>
      <c r="J8" s="166"/>
    </row>
    <row r="9" s="168" customFormat="true" ht="12.75" hidden="false" customHeight="false" outlineLevel="0" collapsed="false">
      <c r="B9" s="169"/>
      <c r="C9" s="169"/>
      <c r="D9" s="170" t="n">
        <f aca="false">B4-D4-D7</f>
        <v>-7.44876160752028E-010</v>
      </c>
      <c r="E9" s="169"/>
      <c r="F9" s="171"/>
      <c r="G9" s="169"/>
      <c r="H9" s="169"/>
      <c r="I9" s="170"/>
      <c r="J9" s="170"/>
    </row>
    <row r="10" s="161" customFormat="true" ht="12.75" hidden="false" customHeight="false" outlineLevel="0" collapsed="false">
      <c r="A10" s="163" t="n">
        <v>2026</v>
      </c>
      <c r="B10" s="164" t="n">
        <v>9393901.97</v>
      </c>
      <c r="C10" s="164" t="s">
        <v>367</v>
      </c>
      <c r="D10" s="164" t="n">
        <v>9386992.52</v>
      </c>
      <c r="E10" s="164" t="s">
        <v>368</v>
      </c>
      <c r="F10" s="32" t="n">
        <v>6430224.38</v>
      </c>
      <c r="G10" s="164"/>
      <c r="H10" s="165"/>
      <c r="I10" s="166" t="n">
        <v>6431519.58</v>
      </c>
      <c r="J10" s="166" t="n">
        <f aca="false">I10-F10-F13</f>
        <v>1.86219040188007E-010</v>
      </c>
    </row>
    <row r="11" s="161" customFormat="true" ht="12.75" hidden="false" customHeight="false" outlineLevel="0" collapsed="false">
      <c r="A11" s="163"/>
      <c r="B11" s="164"/>
      <c r="C11" s="164"/>
      <c r="D11" s="164"/>
      <c r="E11" s="164" t="s">
        <v>369</v>
      </c>
      <c r="F11" s="32" t="n">
        <v>2956768.14</v>
      </c>
      <c r="G11" s="167" t="n">
        <f aca="false">D10-F10-F11</f>
        <v>0</v>
      </c>
      <c r="H11" s="165"/>
      <c r="I11" s="166" t="n">
        <v>2962382.39</v>
      </c>
      <c r="J11" s="166" t="n">
        <f aca="false">I11-F11-F14</f>
        <v>0</v>
      </c>
    </row>
    <row r="12" s="161" customFormat="true" ht="12.75" hidden="false" customHeight="false" outlineLevel="0" collapsed="false">
      <c r="A12" s="163"/>
      <c r="B12" s="164"/>
      <c r="C12" s="163"/>
      <c r="D12" s="163"/>
      <c r="E12" s="163"/>
      <c r="F12" s="32"/>
      <c r="G12" s="164"/>
      <c r="H12" s="165"/>
      <c r="I12" s="166"/>
      <c r="J12" s="166"/>
    </row>
    <row r="13" s="161" customFormat="true" ht="12.75" hidden="false" customHeight="false" outlineLevel="0" collapsed="false">
      <c r="A13" s="163"/>
      <c r="B13" s="164"/>
      <c r="C13" s="164" t="s">
        <v>370</v>
      </c>
      <c r="D13" s="164" t="n">
        <v>6909.45</v>
      </c>
      <c r="E13" s="164" t="s">
        <v>368</v>
      </c>
      <c r="F13" s="32" t="n">
        <v>1295.2</v>
      </c>
      <c r="G13" s="164"/>
      <c r="H13" s="165"/>
      <c r="I13" s="166"/>
      <c r="J13" s="166"/>
    </row>
    <row r="14" s="161" customFormat="true" ht="12.75" hidden="false" customHeight="false" outlineLevel="0" collapsed="false">
      <c r="A14" s="163"/>
      <c r="B14" s="164"/>
      <c r="C14" s="164"/>
      <c r="D14" s="164"/>
      <c r="E14" s="164" t="s">
        <v>369</v>
      </c>
      <c r="F14" s="32" t="n">
        <v>5614.25</v>
      </c>
      <c r="G14" s="167" t="n">
        <f aca="false">D13-F13-F14</f>
        <v>0</v>
      </c>
      <c r="H14" s="165"/>
      <c r="I14" s="166"/>
      <c r="J14" s="166"/>
    </row>
    <row r="15" s="161" customFormat="true" ht="12.75" hidden="false" customHeight="false" outlineLevel="0" collapsed="false">
      <c r="B15" s="165"/>
      <c r="C15" s="165"/>
      <c r="D15" s="170" t="n">
        <f aca="false">B10-D10-D13</f>
        <v>1.11776898847893E-009</v>
      </c>
      <c r="E15" s="169"/>
      <c r="F15" s="171"/>
      <c r="G15" s="169"/>
      <c r="H15" s="165"/>
      <c r="I15" s="166"/>
      <c r="J15" s="166"/>
    </row>
    <row r="16" s="161" customFormat="true" ht="12.75" hidden="false" customHeight="false" outlineLevel="0" collapsed="false">
      <c r="A16" s="163" t="n">
        <v>2027</v>
      </c>
      <c r="B16" s="164" t="n">
        <v>9330697.73</v>
      </c>
      <c r="C16" s="164" t="s">
        <v>367</v>
      </c>
      <c r="D16" s="164" t="n">
        <v>9323788.28</v>
      </c>
      <c r="E16" s="164" t="s">
        <v>368</v>
      </c>
      <c r="F16" s="32" t="n">
        <v>6367020.14</v>
      </c>
      <c r="G16" s="164"/>
      <c r="H16" s="165"/>
      <c r="I16" s="166" t="n">
        <v>6368315.34</v>
      </c>
      <c r="J16" s="166" t="n">
        <f aca="false">I16-F16-F19</f>
        <v>1.86219040188007E-010</v>
      </c>
    </row>
    <row r="17" s="161" customFormat="true" ht="12.75" hidden="false" customHeight="false" outlineLevel="0" collapsed="false">
      <c r="A17" s="163"/>
      <c r="B17" s="164"/>
      <c r="C17" s="164"/>
      <c r="D17" s="164"/>
      <c r="E17" s="164" t="s">
        <v>369</v>
      </c>
      <c r="F17" s="32" t="n">
        <v>2956768.14</v>
      </c>
      <c r="G17" s="167" t="n">
        <f aca="false">D16-F16-F17</f>
        <v>0</v>
      </c>
      <c r="H17" s="165"/>
      <c r="I17" s="166" t="n">
        <v>2962382.39</v>
      </c>
      <c r="J17" s="166" t="n">
        <f aca="false">I17-F17-F20</f>
        <v>0</v>
      </c>
    </row>
    <row r="18" s="161" customFormat="true" ht="12.75" hidden="false" customHeight="false" outlineLevel="0" collapsed="false">
      <c r="A18" s="163"/>
      <c r="B18" s="164"/>
      <c r="C18" s="163"/>
      <c r="D18" s="163"/>
      <c r="E18" s="163"/>
      <c r="F18" s="32"/>
      <c r="G18" s="164"/>
      <c r="H18" s="165"/>
      <c r="I18" s="166"/>
      <c r="J18" s="166"/>
    </row>
    <row r="19" s="161" customFormat="true" ht="12.75" hidden="false" customHeight="false" outlineLevel="0" collapsed="false">
      <c r="A19" s="163"/>
      <c r="B19" s="164"/>
      <c r="C19" s="164" t="s">
        <v>370</v>
      </c>
      <c r="D19" s="164" t="n">
        <v>6909.45</v>
      </c>
      <c r="E19" s="164" t="s">
        <v>368</v>
      </c>
      <c r="F19" s="32" t="n">
        <v>1295.2</v>
      </c>
      <c r="G19" s="164"/>
      <c r="H19" s="165"/>
      <c r="I19" s="166"/>
      <c r="J19" s="166"/>
    </row>
    <row r="20" s="161" customFormat="true" ht="12.75" hidden="false" customHeight="false" outlineLevel="0" collapsed="false">
      <c r="A20" s="163"/>
      <c r="B20" s="164"/>
      <c r="C20" s="164"/>
      <c r="D20" s="164"/>
      <c r="E20" s="164" t="s">
        <v>369</v>
      </c>
      <c r="F20" s="32" t="n">
        <v>5614.25</v>
      </c>
      <c r="G20" s="167" t="n">
        <f aca="false">D19-F19-F20</f>
        <v>0</v>
      </c>
      <c r="H20" s="165"/>
      <c r="I20" s="166"/>
      <c r="J20" s="166"/>
    </row>
    <row r="21" s="161" customFormat="true" ht="12.75" hidden="false" customHeight="false" outlineLevel="0" collapsed="false">
      <c r="B21" s="165"/>
      <c r="C21" s="165"/>
      <c r="D21" s="170" t="n">
        <f aca="false">B16-D16-D19</f>
        <v>1.11776898847893E-009</v>
      </c>
      <c r="E21" s="169"/>
      <c r="F21" s="171"/>
      <c r="G21" s="169"/>
      <c r="H21" s="165"/>
      <c r="I21" s="166"/>
      <c r="J21" s="166"/>
    </row>
    <row r="22" s="161" customFormat="true" ht="12.75" hidden="false" customHeight="false" outlineLevel="0" collapsed="false">
      <c r="A22" s="163" t="n">
        <v>2028</v>
      </c>
      <c r="B22" s="164" t="n">
        <v>8967880</v>
      </c>
      <c r="C22" s="164" t="s">
        <v>367</v>
      </c>
      <c r="D22" s="164" t="n">
        <v>8960970.55</v>
      </c>
      <c r="E22" s="164" t="s">
        <v>368</v>
      </c>
      <c r="F22" s="32"/>
      <c r="G22" s="164"/>
      <c r="H22" s="165"/>
      <c r="I22" s="166"/>
      <c r="J22" s="166"/>
    </row>
    <row r="23" s="161" customFormat="true" ht="12.75" hidden="false" customHeight="false" outlineLevel="0" collapsed="false">
      <c r="A23" s="163"/>
      <c r="B23" s="164"/>
      <c r="C23" s="164"/>
      <c r="D23" s="164"/>
      <c r="E23" s="164" t="s">
        <v>369</v>
      </c>
      <c r="F23" s="32"/>
      <c r="G23" s="167" t="n">
        <f aca="false">D22-F22-F23</f>
        <v>8960970.55</v>
      </c>
      <c r="H23" s="165"/>
      <c r="I23" s="166"/>
      <c r="J23" s="166"/>
    </row>
    <row r="24" s="161" customFormat="true" ht="12.75" hidden="false" customHeight="false" outlineLevel="0" collapsed="false">
      <c r="A24" s="163"/>
      <c r="B24" s="164"/>
      <c r="C24" s="163"/>
      <c r="D24" s="163"/>
      <c r="E24" s="163"/>
      <c r="F24" s="32"/>
      <c r="G24" s="164"/>
      <c r="H24" s="165"/>
      <c r="I24" s="166"/>
      <c r="J24" s="166"/>
    </row>
    <row r="25" s="161" customFormat="true" ht="12.75" hidden="false" customHeight="false" outlineLevel="0" collapsed="false">
      <c r="A25" s="163"/>
      <c r="B25" s="164"/>
      <c r="C25" s="164" t="s">
        <v>370</v>
      </c>
      <c r="D25" s="164" t="n">
        <v>6909.45</v>
      </c>
      <c r="E25" s="164" t="s">
        <v>368</v>
      </c>
      <c r="F25" s="32" t="n">
        <v>1295.2</v>
      </c>
      <c r="G25" s="164"/>
      <c r="H25" s="165"/>
      <c r="I25" s="166"/>
      <c r="J25" s="166"/>
    </row>
    <row r="26" s="161" customFormat="true" ht="12.75" hidden="false" customHeight="false" outlineLevel="0" collapsed="false">
      <c r="A26" s="163"/>
      <c r="B26" s="164"/>
      <c r="C26" s="164"/>
      <c r="D26" s="164"/>
      <c r="E26" s="164" t="s">
        <v>369</v>
      </c>
      <c r="F26" s="32" t="n">
        <v>5614.25</v>
      </c>
      <c r="G26" s="167" t="n">
        <f aca="false">D25-F25-F26</f>
        <v>0</v>
      </c>
      <c r="H26" s="165"/>
      <c r="I26" s="166"/>
      <c r="J26" s="166"/>
    </row>
    <row r="27" s="161" customFormat="true" ht="12.75" hidden="false" customHeight="false" outlineLevel="0" collapsed="false">
      <c r="B27" s="165"/>
      <c r="C27" s="165"/>
      <c r="D27" s="170" t="n">
        <f aca="false">B22-D22-D25</f>
        <v>-7.44876160752028E-010</v>
      </c>
      <c r="E27" s="169"/>
      <c r="F27" s="171"/>
      <c r="G27" s="169"/>
      <c r="H27" s="165"/>
      <c r="I27" s="166"/>
      <c r="J27" s="166"/>
    </row>
    <row r="28" s="161" customFormat="true" ht="12.75" hidden="false" customHeight="false" outlineLevel="0" collapsed="false">
      <c r="A28" s="163" t="n">
        <v>2029</v>
      </c>
      <c r="B28" s="164" t="n">
        <v>9254852.16</v>
      </c>
      <c r="C28" s="164" t="s">
        <v>367</v>
      </c>
      <c r="D28" s="164" t="n">
        <v>9247942.71</v>
      </c>
      <c r="E28" s="164" t="s">
        <v>368</v>
      </c>
      <c r="F28" s="32"/>
      <c r="G28" s="164"/>
      <c r="H28" s="165"/>
      <c r="I28" s="166"/>
      <c r="J28" s="166"/>
    </row>
    <row r="29" s="161" customFormat="true" ht="12.75" hidden="false" customHeight="false" outlineLevel="0" collapsed="false">
      <c r="A29" s="163"/>
      <c r="B29" s="164"/>
      <c r="C29" s="164"/>
      <c r="D29" s="164"/>
      <c r="E29" s="164" t="s">
        <v>369</v>
      </c>
      <c r="F29" s="32"/>
      <c r="G29" s="167" t="n">
        <f aca="false">D28-F28-F29</f>
        <v>9247942.71</v>
      </c>
      <c r="H29" s="165"/>
      <c r="I29" s="166"/>
      <c r="J29" s="166"/>
    </row>
    <row r="30" s="161" customFormat="true" ht="12.75" hidden="false" customHeight="false" outlineLevel="0" collapsed="false">
      <c r="A30" s="163"/>
      <c r="B30" s="164"/>
      <c r="C30" s="163"/>
      <c r="D30" s="163"/>
      <c r="E30" s="163"/>
      <c r="F30" s="32"/>
      <c r="G30" s="164"/>
      <c r="H30" s="165"/>
      <c r="I30" s="166"/>
      <c r="J30" s="166"/>
    </row>
    <row r="31" s="161" customFormat="true" ht="12.75" hidden="false" customHeight="false" outlineLevel="0" collapsed="false">
      <c r="A31" s="163"/>
      <c r="B31" s="164"/>
      <c r="C31" s="164" t="s">
        <v>370</v>
      </c>
      <c r="D31" s="164" t="n">
        <v>6909.45</v>
      </c>
      <c r="E31" s="164" t="s">
        <v>368</v>
      </c>
      <c r="F31" s="32" t="n">
        <v>1295.2</v>
      </c>
      <c r="G31" s="164"/>
      <c r="H31" s="165"/>
      <c r="I31" s="166"/>
      <c r="J31" s="166"/>
    </row>
    <row r="32" s="161" customFormat="true" ht="12.75" hidden="false" customHeight="false" outlineLevel="0" collapsed="false">
      <c r="A32" s="163"/>
      <c r="B32" s="164"/>
      <c r="C32" s="164"/>
      <c r="D32" s="164"/>
      <c r="E32" s="164" t="s">
        <v>369</v>
      </c>
      <c r="F32" s="32" t="n">
        <v>5614.25</v>
      </c>
      <c r="G32" s="167" t="n">
        <f aca="false">D31-F31-F32</f>
        <v>0</v>
      </c>
      <c r="H32" s="165"/>
      <c r="I32" s="166"/>
      <c r="J32" s="166"/>
    </row>
    <row r="33" s="161" customFormat="true" ht="12.75" hidden="false" customHeight="false" outlineLevel="0" collapsed="false">
      <c r="B33" s="165"/>
      <c r="C33" s="165"/>
      <c r="D33" s="170" t="n">
        <f aca="false">B28-D28-D31</f>
        <v>-7.44876160752028E-010</v>
      </c>
      <c r="E33" s="169"/>
      <c r="F33" s="171"/>
      <c r="G33" s="169"/>
      <c r="H33" s="165"/>
      <c r="I33" s="166"/>
      <c r="J33" s="166"/>
    </row>
    <row r="34" s="161" customFormat="true" ht="12.75" hidden="false" customHeight="false" outlineLevel="0" collapsed="false">
      <c r="A34" s="163" t="n">
        <v>2030</v>
      </c>
      <c r="B34" s="164" t="n">
        <v>9569517.13</v>
      </c>
      <c r="C34" s="164" t="s">
        <v>367</v>
      </c>
      <c r="D34" s="164" t="n">
        <v>9562607.68</v>
      </c>
      <c r="E34" s="164" t="s">
        <v>368</v>
      </c>
      <c r="F34" s="32"/>
      <c r="G34" s="164"/>
      <c r="H34" s="165"/>
      <c r="I34" s="166"/>
      <c r="J34" s="166"/>
    </row>
    <row r="35" customFormat="false" ht="12.75" hidden="false" customHeight="false" outlineLevel="0" collapsed="false">
      <c r="A35" s="55"/>
      <c r="B35" s="172"/>
      <c r="C35" s="164"/>
      <c r="D35" s="164"/>
      <c r="E35" s="164" t="s">
        <v>369</v>
      </c>
      <c r="F35" s="32"/>
      <c r="G35" s="167" t="n">
        <f aca="false">D34-F34-F35</f>
        <v>9562607.68</v>
      </c>
      <c r="H35" s="34"/>
      <c r="I35" s="166"/>
      <c r="J35" s="166"/>
    </row>
    <row r="36" customFormat="false" ht="12.75" hidden="false" customHeight="false" outlineLevel="0" collapsed="false">
      <c r="A36" s="55"/>
      <c r="B36" s="55"/>
      <c r="C36" s="163"/>
      <c r="D36" s="163"/>
      <c r="E36" s="163"/>
      <c r="F36" s="32"/>
      <c r="G36" s="164"/>
    </row>
    <row r="37" customFormat="false" ht="12.75" hidden="false" customHeight="false" outlineLevel="0" collapsed="false">
      <c r="A37" s="55"/>
      <c r="B37" s="55"/>
      <c r="C37" s="164" t="s">
        <v>370</v>
      </c>
      <c r="D37" s="164" t="n">
        <v>6909.45</v>
      </c>
      <c r="E37" s="164" t="s">
        <v>368</v>
      </c>
      <c r="F37" s="32" t="n">
        <v>1295.2</v>
      </c>
      <c r="G37" s="164"/>
    </row>
    <row r="38" customFormat="false" ht="12.75" hidden="false" customHeight="false" outlineLevel="0" collapsed="false">
      <c r="A38" s="55"/>
      <c r="B38" s="55"/>
      <c r="C38" s="55"/>
      <c r="D38" s="164"/>
      <c r="E38" s="164" t="s">
        <v>369</v>
      </c>
      <c r="F38" s="32" t="n">
        <v>5614.25</v>
      </c>
      <c r="G38" s="167" t="n">
        <f aca="false">D37-F37-F38</f>
        <v>0</v>
      </c>
    </row>
    <row r="39" customFormat="false" ht="12.75" hidden="false" customHeight="false" outlineLevel="0" collapsed="false">
      <c r="D39" s="170" t="n">
        <f aca="false">B34-D34-D37</f>
        <v>1.11776898847893E-009</v>
      </c>
      <c r="E39" s="169"/>
      <c r="F39" s="171"/>
      <c r="G39" s="169"/>
    </row>
  </sheetData>
  <printOptions headings="false" gridLines="false" gridLinesSet="true" horizontalCentered="false" verticalCentered="false"/>
  <pageMargins left="0.708333333333333" right="0.708333333333333" top="0.354166666666667" bottom="0.35416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782"/>
  <sheetViews>
    <sheetView showFormulas="false" showGridLines="true" showRowColHeaders="true" showZeros="true" rightToLeft="false" tabSelected="false" showOutlineSymbols="true" defaultGridColor="true" view="pageBreakPreview" topLeftCell="A42" colorId="64" zoomScale="100" zoomScaleNormal="86" zoomScalePageLayoutView="100" workbookViewId="0">
      <selection pane="topLeft" activeCell="D56" activeCellId="0" sqref="D56"/>
    </sheetView>
  </sheetViews>
  <sheetFormatPr defaultColWidth="8.75390625" defaultRowHeight="12.75" zeroHeight="false" outlineLevelRow="0" outlineLevelCol="0"/>
  <cols>
    <col collapsed="false" customWidth="true" hidden="false" outlineLevel="0" max="1" min="1" style="0" width="8.33"/>
    <col collapsed="false" customWidth="true" hidden="false" outlineLevel="0" max="2" min="2" style="0" width="42.66"/>
    <col collapsed="false" customWidth="true" hidden="false" outlineLevel="0" max="3" min="3" style="0" width="15.66"/>
    <col collapsed="false" customWidth="true" hidden="false" outlineLevel="0" max="4" min="4" style="0" width="19.66"/>
    <col collapsed="false" customWidth="true" hidden="false" outlineLevel="0" max="5" min="5" style="0" width="16.33"/>
    <col collapsed="false" customWidth="true" hidden="false" outlineLevel="0" max="7" min="6" style="0" width="15.66"/>
    <col collapsed="false" customWidth="true" hidden="false" outlineLevel="0" max="9" min="8" style="4" width="15.66"/>
    <col collapsed="false" customWidth="true" hidden="false" outlineLevel="0" max="11" min="10" style="0" width="15.66"/>
    <col collapsed="false" customWidth="true" hidden="false" outlineLevel="0" max="12" min="12" style="0" width="10.66"/>
  </cols>
  <sheetData>
    <row r="1" customFormat="false" ht="62.25" hidden="false" customHeight="true" outlineLevel="0" collapsed="false">
      <c r="A1" s="13"/>
      <c r="B1" s="12" t="s">
        <v>280</v>
      </c>
      <c r="C1" s="12"/>
      <c r="D1" s="12"/>
      <c r="E1" s="12"/>
      <c r="F1" s="12"/>
      <c r="G1" s="12"/>
      <c r="H1" s="12"/>
      <c r="I1" s="12"/>
      <c r="J1" s="12"/>
      <c r="K1" s="12"/>
    </row>
    <row r="2" customFormat="false" ht="12" hidden="false" customHeight="true" outlineLevel="0" collapsed="false">
      <c r="A2" s="9"/>
      <c r="B2" s="9"/>
      <c r="C2" s="9"/>
      <c r="D2" s="9"/>
      <c r="E2" s="9"/>
      <c r="F2" s="9"/>
      <c r="G2" s="9"/>
      <c r="H2" s="10"/>
      <c r="I2" s="10"/>
      <c r="J2" s="9"/>
      <c r="K2" s="9"/>
    </row>
    <row r="3" customFormat="false" ht="12" hidden="false" customHeight="true" outlineLevel="0" collapsed="false">
      <c r="A3" s="9"/>
      <c r="B3" s="11" t="s">
        <v>2</v>
      </c>
      <c r="C3" s="11"/>
      <c r="D3" s="11"/>
      <c r="E3" s="11"/>
      <c r="F3" s="11"/>
      <c r="G3" s="11"/>
      <c r="H3" s="11"/>
      <c r="I3" s="11"/>
      <c r="J3" s="11"/>
      <c r="K3" s="11"/>
    </row>
    <row r="4" customFormat="false" ht="12" hidden="false" customHeight="true" outlineLevel="0" collapsed="false">
      <c r="A4" s="13"/>
      <c r="B4" s="12"/>
      <c r="C4" s="12"/>
      <c r="D4" s="12"/>
      <c r="E4" s="12"/>
      <c r="F4" s="12"/>
      <c r="G4" s="12"/>
      <c r="H4" s="12"/>
      <c r="I4" s="12"/>
      <c r="J4" s="12"/>
      <c r="K4" s="12"/>
      <c r="M4" s="0" t="n">
        <v>2027</v>
      </c>
      <c r="N4" s="0" t="n">
        <v>2028</v>
      </c>
      <c r="O4" s="0" t="n">
        <v>2029</v>
      </c>
      <c r="P4" s="0" t="n">
        <v>2030</v>
      </c>
    </row>
    <row r="5" customFormat="false" ht="12" hidden="false" customHeight="true" outlineLevel="0" collapsed="false">
      <c r="A5" s="13"/>
      <c r="B5" s="13"/>
      <c r="C5" s="13"/>
      <c r="D5" s="13"/>
      <c r="E5" s="15" t="e">
        <f aca="false">E11-E6</f>
        <v>#VALUE!</v>
      </c>
      <c r="F5" s="15" t="e">
        <f aca="false">F11-F6</f>
        <v>#VALUE!</v>
      </c>
      <c r="G5" s="15" t="e">
        <f aca="false">G11-G6</f>
        <v>#VALUE!</v>
      </c>
      <c r="H5" s="15" t="e">
        <f aca="false">H11-H6</f>
        <v>#VALUE!</v>
      </c>
      <c r="I5" s="15" t="e">
        <f aca="false">I11-I6</f>
        <v>#VALUE!</v>
      </c>
      <c r="J5" s="15" t="e">
        <f aca="false">J11-J6</f>
        <v>#VALUE!</v>
      </c>
      <c r="K5" s="15" t="e">
        <f aca="false">K11-K6</f>
        <v>#VALUE!</v>
      </c>
    </row>
    <row r="6" customFormat="false" ht="12" hidden="false" customHeight="true" outlineLevel="0" collapsed="false">
      <c r="A6" s="13"/>
      <c r="B6" s="13"/>
      <c r="C6" s="13"/>
      <c r="D6" s="13"/>
      <c r="E6" s="13" t="n">
        <v>8449531.9</v>
      </c>
      <c r="F6" s="13" t="n">
        <v>8445455.74</v>
      </c>
      <c r="G6" s="13" t="n">
        <v>8724155.77942</v>
      </c>
      <c r="H6" s="13" t="n">
        <v>9012052.92014086</v>
      </c>
      <c r="I6" s="13" t="n">
        <v>9300438.61358537</v>
      </c>
      <c r="J6" s="13" t="n">
        <v>9616653.52644727</v>
      </c>
      <c r="K6" s="13" t="n">
        <v>53548288.4795935</v>
      </c>
    </row>
    <row r="7" customFormat="false" ht="12.75" hidden="false" customHeight="true" outlineLevel="0" collapsed="false">
      <c r="A7" s="19" t="s">
        <v>7</v>
      </c>
      <c r="B7" s="19" t="s">
        <v>8</v>
      </c>
      <c r="C7" s="19" t="s">
        <v>9</v>
      </c>
      <c r="D7" s="19" t="s">
        <v>10</v>
      </c>
      <c r="E7" s="19"/>
      <c r="F7" s="19"/>
      <c r="G7" s="19"/>
      <c r="H7" s="19"/>
      <c r="I7" s="19"/>
      <c r="J7" s="19"/>
      <c r="K7" s="19"/>
      <c r="M7" s="0" t="n">
        <v>1.033</v>
      </c>
      <c r="N7" s="0" t="n">
        <v>1.033</v>
      </c>
      <c r="O7" s="0" t="n">
        <v>1.032</v>
      </c>
      <c r="P7" s="0" t="n">
        <v>1.034</v>
      </c>
    </row>
    <row r="8" customFormat="false" ht="12" hidden="false" customHeight="true" outlineLevel="0" collapsed="false">
      <c r="A8" s="19"/>
      <c r="B8" s="19"/>
      <c r="C8" s="19"/>
      <c r="D8" s="19"/>
      <c r="E8" s="173" t="s">
        <v>11</v>
      </c>
      <c r="F8" s="173" t="s">
        <v>12</v>
      </c>
      <c r="G8" s="22" t="s">
        <v>13</v>
      </c>
      <c r="H8" s="173" t="n">
        <v>2028</v>
      </c>
      <c r="I8" s="173" t="n">
        <v>2029</v>
      </c>
      <c r="J8" s="22" t="n">
        <v>2030</v>
      </c>
      <c r="K8" s="22" t="s">
        <v>14</v>
      </c>
    </row>
    <row r="9" customFormat="false" ht="12" hidden="false" customHeight="true" outlineLevel="0" collapsed="false">
      <c r="A9" s="19"/>
      <c r="B9" s="19"/>
      <c r="C9" s="19"/>
      <c r="D9" s="19"/>
      <c r="E9" s="173"/>
      <c r="F9" s="173"/>
      <c r="G9" s="22"/>
      <c r="H9" s="173"/>
      <c r="I9" s="173"/>
      <c r="J9" s="22"/>
      <c r="K9" s="22"/>
    </row>
    <row r="10" customFormat="false" ht="14.25" hidden="false" customHeight="true" outlineLevel="0" collapsed="false">
      <c r="A10" s="19" t="s">
        <v>15</v>
      </c>
      <c r="B10" s="19" t="s">
        <v>16</v>
      </c>
      <c r="C10" s="19" t="s">
        <v>17</v>
      </c>
      <c r="D10" s="19" t="s">
        <v>18</v>
      </c>
      <c r="E10" s="22" t="s">
        <v>19</v>
      </c>
      <c r="F10" s="22" t="s">
        <v>20</v>
      </c>
      <c r="G10" s="22" t="s">
        <v>21</v>
      </c>
      <c r="H10" s="173" t="s">
        <v>22</v>
      </c>
      <c r="I10" s="173" t="s">
        <v>23</v>
      </c>
      <c r="J10" s="22" t="s">
        <v>24</v>
      </c>
      <c r="K10" s="22" t="s">
        <v>25</v>
      </c>
    </row>
    <row r="11" s="63" customFormat="true" ht="11.25" hidden="false" customHeight="true" outlineLevel="0" collapsed="false">
      <c r="A11" s="58"/>
      <c r="B11" s="59" t="s">
        <v>26</v>
      </c>
      <c r="C11" s="59" t="s">
        <v>27</v>
      </c>
      <c r="D11" s="59" t="s">
        <v>28</v>
      </c>
      <c r="E11" s="62" t="e">
        <f aca="false">E12+E13+E14+E15</f>
        <v>#VALUE!</v>
      </c>
      <c r="F11" s="62" t="e">
        <f aca="false">F12+F13+F14+F15</f>
        <v>#VALUE!</v>
      </c>
      <c r="G11" s="62" t="e">
        <f aca="false">G12+G13+G14+G15</f>
        <v>#VALUE!</v>
      </c>
      <c r="H11" s="174" t="e">
        <f aca="false">H12+H13+H14+H15</f>
        <v>#VALUE!</v>
      </c>
      <c r="I11" s="174" t="e">
        <f aca="false">I12+I13+I14+I15</f>
        <v>#VALUE!</v>
      </c>
      <c r="J11" s="62" t="e">
        <f aca="false">J12+J13+J14+J15</f>
        <v>#VALUE!</v>
      </c>
      <c r="K11" s="62" t="e">
        <f aca="false">K12+K13+K14+K15</f>
        <v>#VALUE!</v>
      </c>
      <c r="M11" s="64" t="e">
        <f aca="false">H11/G11</f>
        <v>#VALUE!</v>
      </c>
      <c r="N11" s="63" t="e">
        <f aca="false">H11/G11</f>
        <v>#VALUE!</v>
      </c>
      <c r="O11" s="63" t="e">
        <f aca="false">I11/H11</f>
        <v>#VALUE!</v>
      </c>
      <c r="P11" s="63" t="e">
        <f aca="false">J11/I11</f>
        <v>#VALUE!</v>
      </c>
    </row>
    <row r="12" customFormat="false" ht="11.25" hidden="false" customHeight="true" outlineLevel="0" collapsed="false">
      <c r="A12" s="65"/>
      <c r="B12" s="66"/>
      <c r="C12" s="66"/>
      <c r="D12" s="77" t="s">
        <v>29</v>
      </c>
      <c r="E12" s="68" t="e">
        <f aca="false">E17+E22+E27</f>
        <v>#VALUE!</v>
      </c>
      <c r="F12" s="68" t="e">
        <f aca="false">F17+F22+F27</f>
        <v>#VALUE!</v>
      </c>
      <c r="G12" s="68" t="e">
        <f aca="false">G17+G22+G27</f>
        <v>#VALUE!</v>
      </c>
      <c r="H12" s="68" t="e">
        <f aca="false">H17+H22+H27</f>
        <v>#VALUE!</v>
      </c>
      <c r="I12" s="68" t="e">
        <f aca="false">I17+I22+I27</f>
        <v>#VALUE!</v>
      </c>
      <c r="J12" s="68" t="e">
        <f aca="false">J17+J22+J27</f>
        <v>#VALUE!</v>
      </c>
      <c r="K12" s="68" t="e">
        <f aca="false">E12+F12+G12+H12+I12+J12</f>
        <v>#VALUE!</v>
      </c>
      <c r="M12" s="69"/>
    </row>
    <row r="13" customFormat="false" ht="11.25" hidden="false" customHeight="true" outlineLevel="0" collapsed="false">
      <c r="A13" s="65"/>
      <c r="B13" s="66"/>
      <c r="C13" s="66"/>
      <c r="D13" s="77" t="s">
        <v>30</v>
      </c>
      <c r="E13" s="68" t="e">
        <f aca="false">E18+E23+E28</f>
        <v>#VALUE!</v>
      </c>
      <c r="F13" s="68" t="e">
        <f aca="false">F18+F23+F28</f>
        <v>#VALUE!</v>
      </c>
      <c r="G13" s="68" t="e">
        <f aca="false">G18+G23+G28</f>
        <v>#VALUE!</v>
      </c>
      <c r="H13" s="68" t="e">
        <f aca="false">H18+H23+H28</f>
        <v>#VALUE!</v>
      </c>
      <c r="I13" s="68" t="e">
        <f aca="false">I18+I23+I28</f>
        <v>#VALUE!</v>
      </c>
      <c r="J13" s="68" t="e">
        <f aca="false">J18+J23+J28</f>
        <v>#VALUE!</v>
      </c>
      <c r="K13" s="68" t="e">
        <f aca="false">E13+F13+G13+H13+I13+J13</f>
        <v>#VALUE!</v>
      </c>
      <c r="M13" s="69"/>
    </row>
    <row r="14" customFormat="false" ht="11.25" hidden="false" customHeight="true" outlineLevel="0" collapsed="false">
      <c r="A14" s="65"/>
      <c r="B14" s="66"/>
      <c r="C14" s="66"/>
      <c r="D14" s="77" t="s">
        <v>281</v>
      </c>
      <c r="E14" s="68" t="e">
        <f aca="false">E19+E24+E29</f>
        <v>#VALUE!</v>
      </c>
      <c r="F14" s="68" t="e">
        <f aca="false">F19+F24+F29</f>
        <v>#VALUE!</v>
      </c>
      <c r="G14" s="68" t="e">
        <f aca="false">G19+G24+G29</f>
        <v>#VALUE!</v>
      </c>
      <c r="H14" s="68" t="e">
        <f aca="false">H19+H24+H29</f>
        <v>#VALUE!</v>
      </c>
      <c r="I14" s="68" t="e">
        <f aca="false">I19+I24+I29</f>
        <v>#VALUE!</v>
      </c>
      <c r="J14" s="68" t="e">
        <f aca="false">J19+J24+J29</f>
        <v>#VALUE!</v>
      </c>
      <c r="K14" s="68" t="e">
        <f aca="false">E14+F14+G14+H14+I14+J14</f>
        <v>#VALUE!</v>
      </c>
      <c r="M14" s="69"/>
    </row>
    <row r="15" customFormat="false" ht="12.75" hidden="false" customHeight="true" outlineLevel="0" collapsed="false">
      <c r="A15" s="65"/>
      <c r="B15" s="66"/>
      <c r="C15" s="66"/>
      <c r="D15" s="77" t="s">
        <v>32</v>
      </c>
      <c r="E15" s="68" t="e">
        <f aca="false">E20+E25+E30</f>
        <v>#VALUE!</v>
      </c>
      <c r="F15" s="68" t="e">
        <f aca="false">F20+F25+F30</f>
        <v>#VALUE!</v>
      </c>
      <c r="G15" s="68" t="e">
        <f aca="false">G20+G25+G30</f>
        <v>#VALUE!</v>
      </c>
      <c r="H15" s="68" t="e">
        <f aca="false">H20+H25+H30</f>
        <v>#VALUE!</v>
      </c>
      <c r="I15" s="68" t="e">
        <f aca="false">I20+I25+I30</f>
        <v>#VALUE!</v>
      </c>
      <c r="J15" s="68" t="e">
        <f aca="false">J20+J25+J30</f>
        <v>#VALUE!</v>
      </c>
      <c r="K15" s="68" t="e">
        <f aca="false">E15+F15+G15+H15+I15+J15</f>
        <v>#VALUE!</v>
      </c>
      <c r="M15" s="69"/>
    </row>
    <row r="16" customFormat="false" ht="15" hidden="false" customHeight="true" outlineLevel="0" collapsed="false">
      <c r="A16" s="65"/>
      <c r="B16" s="66"/>
      <c r="C16" s="70" t="s">
        <v>33</v>
      </c>
      <c r="D16" s="148" t="s">
        <v>28</v>
      </c>
      <c r="E16" s="62" t="e">
        <f aca="false">E17+E18+E19+E20</f>
        <v>#VALUE!</v>
      </c>
      <c r="F16" s="62" t="e">
        <f aca="false">F17+F18+F19+F20</f>
        <v>#VALUE!</v>
      </c>
      <c r="G16" s="62" t="e">
        <f aca="false">G17+G18+G19+G20</f>
        <v>#VALUE!</v>
      </c>
      <c r="H16" s="174" t="e">
        <f aca="false">H17+H18+H19+H20</f>
        <v>#VALUE!</v>
      </c>
      <c r="I16" s="174" t="e">
        <f aca="false">I17+I18+I19+I20</f>
        <v>#VALUE!</v>
      </c>
      <c r="J16" s="62" t="e">
        <f aca="false">J17+J18+J19+J20</f>
        <v>#VALUE!</v>
      </c>
      <c r="K16" s="62" t="e">
        <f aca="false">K17+K18+K19+K20</f>
        <v>#VALUE!</v>
      </c>
      <c r="L16" s="72"/>
      <c r="M16" s="69"/>
    </row>
    <row r="17" customFormat="false" ht="12.75" hidden="false" customHeight="true" outlineLevel="0" collapsed="false">
      <c r="A17" s="65"/>
      <c r="B17" s="66"/>
      <c r="C17" s="70"/>
      <c r="D17" s="148" t="s">
        <v>29</v>
      </c>
      <c r="E17" s="68" t="e">
        <f aca="false">E577+E602</f>
        <v>#VALUE!</v>
      </c>
      <c r="F17" s="68" t="e">
        <f aca="false">F577+F602</f>
        <v>#VALUE!</v>
      </c>
      <c r="G17" s="68" t="e">
        <f aca="false">G577+G602</f>
        <v>#VALUE!</v>
      </c>
      <c r="H17" s="68" t="e">
        <f aca="false">H577+H602</f>
        <v>#VALUE!</v>
      </c>
      <c r="I17" s="68" t="e">
        <f aca="false">I577+I602</f>
        <v>#VALUE!</v>
      </c>
      <c r="J17" s="68" t="e">
        <f aca="false">J577+J602</f>
        <v>#VALUE!</v>
      </c>
      <c r="K17" s="68" t="e">
        <f aca="false">E17+F17+G17+H17+I17+J17</f>
        <v>#VALUE!</v>
      </c>
      <c r="M17" s="69"/>
    </row>
    <row r="18" customFormat="false" ht="12.75" hidden="false" customHeight="true" outlineLevel="0" collapsed="false">
      <c r="A18" s="65"/>
      <c r="B18" s="66"/>
      <c r="C18" s="70"/>
      <c r="D18" s="148" t="s">
        <v>30</v>
      </c>
      <c r="E18" s="68" t="e">
        <f aca="false">E578+E603</f>
        <v>#VALUE!</v>
      </c>
      <c r="F18" s="68" t="e">
        <f aca="false">F578+F603</f>
        <v>#VALUE!</v>
      </c>
      <c r="G18" s="68" t="e">
        <f aca="false">G578+G603</f>
        <v>#VALUE!</v>
      </c>
      <c r="H18" s="68" t="e">
        <f aca="false">H578+H603</f>
        <v>#VALUE!</v>
      </c>
      <c r="I18" s="68" t="e">
        <f aca="false">I578+I603</f>
        <v>#VALUE!</v>
      </c>
      <c r="J18" s="68" t="e">
        <f aca="false">J578+J603</f>
        <v>#VALUE!</v>
      </c>
      <c r="K18" s="68" t="e">
        <f aca="false">E18+F18+G18+H18+I18+J18</f>
        <v>#VALUE!</v>
      </c>
      <c r="M18" s="69"/>
    </row>
    <row r="19" customFormat="false" ht="12.75" hidden="false" customHeight="true" outlineLevel="0" collapsed="false">
      <c r="A19" s="65"/>
      <c r="B19" s="66"/>
      <c r="C19" s="70"/>
      <c r="D19" s="148" t="s">
        <v>281</v>
      </c>
      <c r="E19" s="68" t="e">
        <f aca="false">E579+E604</f>
        <v>#VALUE!</v>
      </c>
      <c r="F19" s="68" t="e">
        <f aca="false">F579+F604</f>
        <v>#VALUE!</v>
      </c>
      <c r="G19" s="68" t="e">
        <f aca="false">G579+G604</f>
        <v>#VALUE!</v>
      </c>
      <c r="H19" s="68" t="e">
        <f aca="false">H579+H604</f>
        <v>#VALUE!</v>
      </c>
      <c r="I19" s="68" t="e">
        <f aca="false">I579+I604</f>
        <v>#VALUE!</v>
      </c>
      <c r="J19" s="68" t="e">
        <f aca="false">J579+J604</f>
        <v>#VALUE!</v>
      </c>
      <c r="K19" s="68" t="e">
        <f aca="false">E19+F19+G19+H19+I19+J19</f>
        <v>#VALUE!</v>
      </c>
      <c r="M19" s="69"/>
    </row>
    <row r="20" customFormat="false" ht="12.75" hidden="false" customHeight="true" outlineLevel="0" collapsed="false">
      <c r="A20" s="65"/>
      <c r="B20" s="66"/>
      <c r="C20" s="70"/>
      <c r="D20" s="148" t="s">
        <v>32</v>
      </c>
      <c r="E20" s="68" t="e">
        <f aca="false">E580+E605</f>
        <v>#VALUE!</v>
      </c>
      <c r="F20" s="68" t="e">
        <f aca="false">F580+F605</f>
        <v>#VALUE!</v>
      </c>
      <c r="G20" s="68" t="e">
        <f aca="false">G580+G605</f>
        <v>#VALUE!</v>
      </c>
      <c r="H20" s="68" t="e">
        <f aca="false">H580+H605</f>
        <v>#VALUE!</v>
      </c>
      <c r="I20" s="68" t="e">
        <f aca="false">I580+I605</f>
        <v>#VALUE!</v>
      </c>
      <c r="J20" s="68" t="e">
        <f aca="false">J580+J605</f>
        <v>#VALUE!</v>
      </c>
      <c r="K20" s="68" t="e">
        <f aca="false">E20+F20+G20+H20+I20+J20</f>
        <v>#VALUE!</v>
      </c>
      <c r="M20" s="69"/>
    </row>
    <row r="21" customFormat="false" ht="13.5" hidden="false" customHeight="true" outlineLevel="0" collapsed="false">
      <c r="A21" s="65"/>
      <c r="B21" s="66"/>
      <c r="C21" s="73" t="s">
        <v>34</v>
      </c>
      <c r="D21" s="119" t="s">
        <v>28</v>
      </c>
      <c r="E21" s="62" t="e">
        <f aca="false">E22+E23+E24+E25</f>
        <v>#VALUE!</v>
      </c>
      <c r="F21" s="62" t="e">
        <f aca="false">F22+F23+F24+F25</f>
        <v>#VALUE!</v>
      </c>
      <c r="G21" s="62" t="e">
        <f aca="false">G22+G23+G24+G25</f>
        <v>#VALUE!</v>
      </c>
      <c r="H21" s="174" t="e">
        <f aca="false">H22+H23+H24+H25</f>
        <v>#VALUE!</v>
      </c>
      <c r="I21" s="174" t="e">
        <f aca="false">I22+I23+I24+I25</f>
        <v>#VALUE!</v>
      </c>
      <c r="J21" s="62" t="e">
        <f aca="false">J22+J23+J24+J25</f>
        <v>#VALUE!</v>
      </c>
      <c r="K21" s="62" t="e">
        <f aca="false">K22+K23+K24+K25</f>
        <v>#VALUE!</v>
      </c>
      <c r="L21" s="72"/>
      <c r="M21" s="69"/>
    </row>
    <row r="22" customFormat="false" ht="12.75" hidden="false" customHeight="true" outlineLevel="0" collapsed="false">
      <c r="A22" s="65"/>
      <c r="B22" s="66"/>
      <c r="C22" s="73"/>
      <c r="D22" s="119" t="s">
        <v>29</v>
      </c>
      <c r="E22" s="68" t="e">
        <f aca="false">E410+E465</f>
        <v>#VALUE!</v>
      </c>
      <c r="F22" s="68" t="e">
        <f aca="false">F410+F465</f>
        <v>#VALUE!</v>
      </c>
      <c r="G22" s="68" t="e">
        <f aca="false">G410+G465</f>
        <v>#VALUE!</v>
      </c>
      <c r="H22" s="68" t="e">
        <f aca="false">H410+H465</f>
        <v>#VALUE!</v>
      </c>
      <c r="I22" s="68" t="e">
        <f aca="false">I410+I465</f>
        <v>#VALUE!</v>
      </c>
      <c r="J22" s="68" t="e">
        <f aca="false">J410+J465</f>
        <v>#VALUE!</v>
      </c>
      <c r="K22" s="68" t="e">
        <f aca="false">E22+F22+G22+H22+I22+J22</f>
        <v>#VALUE!</v>
      </c>
      <c r="M22" s="69"/>
    </row>
    <row r="23" customFormat="false" ht="12.75" hidden="false" customHeight="true" outlineLevel="0" collapsed="false">
      <c r="A23" s="65"/>
      <c r="B23" s="66"/>
      <c r="C23" s="73"/>
      <c r="D23" s="119" t="s">
        <v>30</v>
      </c>
      <c r="E23" s="68" t="e">
        <f aca="false">E411+E466</f>
        <v>#VALUE!</v>
      </c>
      <c r="F23" s="68" t="e">
        <f aca="false">F411+F466</f>
        <v>#VALUE!</v>
      </c>
      <c r="G23" s="68" t="e">
        <f aca="false">G411+G466</f>
        <v>#VALUE!</v>
      </c>
      <c r="H23" s="68" t="e">
        <f aca="false">H411+H466</f>
        <v>#VALUE!</v>
      </c>
      <c r="I23" s="68" t="e">
        <f aca="false">I411+I466</f>
        <v>#VALUE!</v>
      </c>
      <c r="J23" s="68" t="e">
        <f aca="false">J411+J466</f>
        <v>#VALUE!</v>
      </c>
      <c r="K23" s="68" t="e">
        <f aca="false">E23+F23+G23+H23+I23+J23</f>
        <v>#VALUE!</v>
      </c>
      <c r="M23" s="69"/>
    </row>
    <row r="24" customFormat="false" ht="12.75" hidden="false" customHeight="false" outlineLevel="0" collapsed="false">
      <c r="A24" s="65"/>
      <c r="B24" s="66"/>
      <c r="C24" s="73"/>
      <c r="D24" s="119" t="s">
        <v>281</v>
      </c>
      <c r="E24" s="68" t="e">
        <f aca="false">E412+E467</f>
        <v>#VALUE!</v>
      </c>
      <c r="F24" s="68" t="e">
        <f aca="false">F412+F467</f>
        <v>#VALUE!</v>
      </c>
      <c r="G24" s="68" t="e">
        <f aca="false">G412+G467</f>
        <v>#VALUE!</v>
      </c>
      <c r="H24" s="68" t="e">
        <f aca="false">H412+H467</f>
        <v>#VALUE!</v>
      </c>
      <c r="I24" s="68" t="e">
        <f aca="false">I412+I467</f>
        <v>#VALUE!</v>
      </c>
      <c r="J24" s="68" t="e">
        <f aca="false">J412+J467</f>
        <v>#VALUE!</v>
      </c>
      <c r="K24" s="68" t="e">
        <f aca="false">E24+F24+G24+H24+I24+J24</f>
        <v>#VALUE!</v>
      </c>
      <c r="M24" s="69"/>
    </row>
    <row r="25" customFormat="false" ht="12.75" hidden="false" customHeight="true" outlineLevel="0" collapsed="false">
      <c r="A25" s="65"/>
      <c r="B25" s="66"/>
      <c r="C25" s="73"/>
      <c r="D25" s="119" t="s">
        <v>32</v>
      </c>
      <c r="E25" s="68" t="e">
        <f aca="false">E413+E468</f>
        <v>#VALUE!</v>
      </c>
      <c r="F25" s="68" t="e">
        <f aca="false">F413+F468</f>
        <v>#VALUE!</v>
      </c>
      <c r="G25" s="68" t="e">
        <f aca="false">G413+G468</f>
        <v>#VALUE!</v>
      </c>
      <c r="H25" s="68" t="e">
        <f aca="false">H413+H468</f>
        <v>#VALUE!</v>
      </c>
      <c r="I25" s="68" t="e">
        <f aca="false">I413+I468</f>
        <v>#VALUE!</v>
      </c>
      <c r="J25" s="68" t="e">
        <f aca="false">J413+J468</f>
        <v>#VALUE!</v>
      </c>
      <c r="K25" s="68" t="e">
        <f aca="false">E25+F25+G25+H25+I25+J25</f>
        <v>#VALUE!</v>
      </c>
      <c r="M25" s="69"/>
    </row>
    <row r="26" customFormat="false" ht="14.25" hidden="false" customHeight="true" outlineLevel="0" collapsed="false">
      <c r="A26" s="65"/>
      <c r="B26" s="66"/>
      <c r="C26" s="19" t="s">
        <v>35</v>
      </c>
      <c r="D26" s="77" t="s">
        <v>28</v>
      </c>
      <c r="E26" s="62" t="e">
        <f aca="false">E27+E28+E29+E30</f>
        <v>#VALUE!</v>
      </c>
      <c r="F26" s="62" t="e">
        <f aca="false">F27+F28+F29+F30</f>
        <v>#VALUE!</v>
      </c>
      <c r="G26" s="62" t="e">
        <f aca="false">G27+G28+G29+G30</f>
        <v>#VALUE!</v>
      </c>
      <c r="H26" s="174" t="e">
        <f aca="false">H27+H28+H29+H30</f>
        <v>#VALUE!</v>
      </c>
      <c r="I26" s="174" t="e">
        <f aca="false">I27+I28+I29+I30</f>
        <v>#VALUE!</v>
      </c>
      <c r="J26" s="62" t="e">
        <f aca="false">J27+J28+J29+J30</f>
        <v>#VALUE!</v>
      </c>
      <c r="K26" s="62" t="e">
        <f aca="false">K27+K28+K29+K30</f>
        <v>#VALUE!</v>
      </c>
      <c r="L26" s="72"/>
      <c r="M26" s="69"/>
    </row>
    <row r="27" customFormat="false" ht="15" hidden="false" customHeight="true" outlineLevel="0" collapsed="false">
      <c r="A27" s="65"/>
      <c r="B27" s="66"/>
      <c r="C27" s="19"/>
      <c r="D27" s="77" t="s">
        <v>29</v>
      </c>
      <c r="E27" s="68" t="e">
        <f aca="false">E33+E103+E124+E139+E154+E304+E335+E355+E430+E486+E501+E536+E693+E728+E768</f>
        <v>#VALUE!</v>
      </c>
      <c r="F27" s="68" t="e">
        <f aca="false">F33+F103+F124+F139+F154+F304+F335+F355+F430+F486+F501+F536+F693+F728+F768</f>
        <v>#VALUE!</v>
      </c>
      <c r="G27" s="68" t="e">
        <f aca="false">G33+G103+G124+G139+G154+G304+G335+G355+G430+G486+G501+G536+G693+G728+G768</f>
        <v>#VALUE!</v>
      </c>
      <c r="H27" s="68" t="e">
        <f aca="false">H33+H103+H124+H139+H154+H304+H335+H355+H430+H486+H501+H536+H693+H728+H768</f>
        <v>#VALUE!</v>
      </c>
      <c r="I27" s="68" t="e">
        <f aca="false">I33+I103+I124+I139+I154+I304+I335+I355+I430+I486+I501+I536+I693+I728+I768</f>
        <v>#VALUE!</v>
      </c>
      <c r="J27" s="68" t="e">
        <f aca="false">J33+J103+J124+J139+J154+J304+J335+J355+J430+J486+J501+J536+J693+J728+J768</f>
        <v>#VALUE!</v>
      </c>
      <c r="K27" s="68" t="e">
        <f aca="false">E27+F27+G27+H27+I27+J27</f>
        <v>#VALUE!</v>
      </c>
      <c r="L27" s="72"/>
      <c r="M27" s="69"/>
    </row>
    <row r="28" customFormat="false" ht="15" hidden="false" customHeight="true" outlineLevel="0" collapsed="false">
      <c r="A28" s="65"/>
      <c r="B28" s="66"/>
      <c r="C28" s="19"/>
      <c r="D28" s="77" t="s">
        <v>30</v>
      </c>
      <c r="E28" s="68" t="e">
        <f aca="false">E34+E104+E125+E140+E155+E305+E336+E356+E431+E487+E502+E537+E694+E729+E769</f>
        <v>#VALUE!</v>
      </c>
      <c r="F28" s="68" t="e">
        <f aca="false">F34+F104+F125+F140+F155+F305+F336+F356+F431+F487+F502+F537+F694+F729+F769</f>
        <v>#VALUE!</v>
      </c>
      <c r="G28" s="68" t="e">
        <f aca="false">G34+G104+G125+G140+G155+G305+G336+G356+G431+G487+G502+G537+G694+G729+G769</f>
        <v>#VALUE!</v>
      </c>
      <c r="H28" s="68" t="e">
        <f aca="false">H34+H104+H125+H140+H155+H305+H336+H356+H431+H487+H502+H537+H694+H729+H769</f>
        <v>#VALUE!</v>
      </c>
      <c r="I28" s="68" t="e">
        <f aca="false">I34+I104+I125+I140+I155+I305+I336+I356+I431+I487+I502+I537+I694+I729+I769</f>
        <v>#VALUE!</v>
      </c>
      <c r="J28" s="68" t="e">
        <f aca="false">J34+J104+J125+J140+J155+J305+J336+J356+J431+J487+J502+J537+J694+J729+J769</f>
        <v>#VALUE!</v>
      </c>
      <c r="K28" s="68" t="e">
        <f aca="false">E28+F28+G28+H28+I28+J28</f>
        <v>#VALUE!</v>
      </c>
      <c r="L28" s="34" t="e">
        <f aca="false">34144571.04-K28</f>
        <v>#VALUE!</v>
      </c>
      <c r="M28" s="69"/>
    </row>
    <row r="29" customFormat="false" ht="15" hidden="false" customHeight="true" outlineLevel="0" collapsed="false">
      <c r="A29" s="65"/>
      <c r="B29" s="66"/>
      <c r="C29" s="19"/>
      <c r="D29" s="77" t="s">
        <v>281</v>
      </c>
      <c r="E29" s="68" t="e">
        <f aca="false">E35+E105+E126+E141+E156+E306+E337+E357+E432+E488+E503+E538+E695+E730+E770</f>
        <v>#VALUE!</v>
      </c>
      <c r="F29" s="68" t="e">
        <f aca="false">F35+F105+F126+F141+F156+F306+F337+F357+F432+F488+F503+F538+F695+F730+F770</f>
        <v>#VALUE!</v>
      </c>
      <c r="G29" s="68" t="e">
        <f aca="false">G35+G105+G126+G141+G156+G306+G337+G357+G432+G488+G503+G538+G695+G730+G770</f>
        <v>#VALUE!</v>
      </c>
      <c r="H29" s="68" t="e">
        <f aca="false">H35+H105+H126+H141+H156+H306+H337+H357+H432+H488+H503+H538+H695+H730+H770</f>
        <v>#VALUE!</v>
      </c>
      <c r="I29" s="68" t="e">
        <f aca="false">I35+I105+I126+I141+I156+I306+I337+I357+I432+I488+I503+I538+I695+I730+I770</f>
        <v>#VALUE!</v>
      </c>
      <c r="J29" s="68" t="e">
        <f aca="false">J35+J105+J126+J141+J156+J306+J337+J357+J432+J488+J503+J538+J695+J730+J770</f>
        <v>#VALUE!</v>
      </c>
      <c r="K29" s="68" t="e">
        <f aca="false">E29+F29+G29+H29+I29+J29</f>
        <v>#VALUE!</v>
      </c>
      <c r="L29" s="34" t="e">
        <f aca="false">15044077.24-K29</f>
        <v>#VALUE!</v>
      </c>
      <c r="M29" s="69"/>
    </row>
    <row r="30" customFormat="false" ht="12.75" hidden="false" customHeight="true" outlineLevel="0" collapsed="false">
      <c r="A30" s="65"/>
      <c r="B30" s="66"/>
      <c r="C30" s="19"/>
      <c r="D30" s="77" t="s">
        <v>32</v>
      </c>
      <c r="E30" s="68" t="e">
        <f aca="false">E36+E106+E127+E142+E157+E307+E338+E358+E433+E489+E504+E539+E696+E731+E771</f>
        <v>#VALUE!</v>
      </c>
      <c r="F30" s="68" t="e">
        <f aca="false">F36+F106+F127+F142+F157+F307+F338+F358+F433+F489+F504+F539+F696+F731+F771</f>
        <v>#VALUE!</v>
      </c>
      <c r="G30" s="68" t="e">
        <f aca="false">G36+G106+G127+G142+G157+G307+G338+G358+G433+G489+G504+G539+G696+G731+G771</f>
        <v>#VALUE!</v>
      </c>
      <c r="H30" s="68" t="e">
        <f aca="false">H36+H106+H127+H142+H157+H307+H338+H358+H433+H489+H504+H539+H696+H731+H771</f>
        <v>#VALUE!</v>
      </c>
      <c r="I30" s="68" t="e">
        <f aca="false">I36+I106+I127+I142+I157+I307+I338+I358+I433+I489+I504+I539+I696+I731+I771</f>
        <v>#VALUE!</v>
      </c>
      <c r="J30" s="68" t="e">
        <f aca="false">J36+J106+J127+J142+J157+J307+J338+J358+J433+J489+J504+J539+J696+J731+J771</f>
        <v>#VALUE!</v>
      </c>
      <c r="K30" s="68" t="e">
        <f aca="false">E30+F30+G30+H30+I30+J30</f>
        <v>#VALUE!</v>
      </c>
      <c r="M30" s="69"/>
    </row>
    <row r="31" customFormat="false" ht="12.75" hidden="false" customHeight="true" outlineLevel="0" collapsed="false">
      <c r="A31" s="20" t="s">
        <v>15</v>
      </c>
      <c r="B31" s="77" t="s">
        <v>282</v>
      </c>
      <c r="C31" s="77"/>
      <c r="D31" s="77"/>
      <c r="E31" s="77"/>
      <c r="F31" s="77"/>
      <c r="G31" s="77"/>
      <c r="H31" s="77"/>
      <c r="I31" s="77"/>
      <c r="J31" s="77"/>
      <c r="K31" s="26"/>
    </row>
    <row r="32" s="83" customFormat="true" ht="27.75" hidden="false" customHeight="true" outlineLevel="0" collapsed="false">
      <c r="A32" s="78" t="s">
        <v>283</v>
      </c>
      <c r="B32" s="78" t="s">
        <v>284</v>
      </c>
      <c r="C32" s="79" t="s">
        <v>27</v>
      </c>
      <c r="D32" s="79" t="s">
        <v>28</v>
      </c>
      <c r="E32" s="81" t="e">
        <f aca="false">E33+E34+E35+E36</f>
        <v>#VALUE!</v>
      </c>
      <c r="F32" s="81" t="e">
        <f aca="false">F33+F34+F35+F36</f>
        <v>#VALUE!</v>
      </c>
      <c r="G32" s="81" t="e">
        <f aca="false">G33+G34+G35+G36</f>
        <v>#VALUE!</v>
      </c>
      <c r="H32" s="81" t="e">
        <f aca="false">H33+H34+H35+H36</f>
        <v>#VALUE!</v>
      </c>
      <c r="I32" s="81" t="e">
        <f aca="false">I33+I34+I35+I36</f>
        <v>#VALUE!</v>
      </c>
      <c r="J32" s="81" t="e">
        <f aca="false">J33+J34+J35+J36</f>
        <v>#VALUE!</v>
      </c>
      <c r="K32" s="81" t="e">
        <f aca="false">K33+K34+K35+K36</f>
        <v>#VALUE!</v>
      </c>
      <c r="L32" s="82" t="s">
        <v>371</v>
      </c>
    </row>
    <row r="33" customFormat="false" ht="12.75" hidden="false" customHeight="true" outlineLevel="0" collapsed="false">
      <c r="A33" s="65"/>
      <c r="B33" s="78"/>
      <c r="C33" s="66"/>
      <c r="D33" s="79" t="s">
        <v>29</v>
      </c>
      <c r="E33" s="68" t="e">
        <f aca="false">E38</f>
        <v>#VALUE!</v>
      </c>
      <c r="F33" s="68" t="e">
        <f aca="false">F38</f>
        <v>#VALUE!</v>
      </c>
      <c r="G33" s="68" t="e">
        <f aca="false">G38</f>
        <v>#VALUE!</v>
      </c>
      <c r="H33" s="68" t="e">
        <f aca="false">H38</f>
        <v>#VALUE!</v>
      </c>
      <c r="I33" s="68" t="e">
        <f aca="false">I38</f>
        <v>#VALUE!</v>
      </c>
      <c r="J33" s="68" t="e">
        <f aca="false">J38</f>
        <v>#VALUE!</v>
      </c>
      <c r="K33" s="68" t="e">
        <f aca="false">E33+F33+G33+H33+I33+J33</f>
        <v>#VALUE!</v>
      </c>
    </row>
    <row r="34" customFormat="false" ht="12.75" hidden="false" customHeight="true" outlineLevel="0" collapsed="false">
      <c r="A34" s="65"/>
      <c r="B34" s="78"/>
      <c r="C34" s="66"/>
      <c r="D34" s="79" t="s">
        <v>30</v>
      </c>
      <c r="E34" s="68" t="e">
        <f aca="false">E39</f>
        <v>#VALUE!</v>
      </c>
      <c r="F34" s="68" t="e">
        <f aca="false">F39</f>
        <v>#VALUE!</v>
      </c>
      <c r="G34" s="68" t="e">
        <f aca="false">G39</f>
        <v>#VALUE!</v>
      </c>
      <c r="H34" s="68" t="e">
        <f aca="false">H39</f>
        <v>#VALUE!</v>
      </c>
      <c r="I34" s="68" t="e">
        <f aca="false">I39</f>
        <v>#VALUE!</v>
      </c>
      <c r="J34" s="68" t="e">
        <f aca="false">J39</f>
        <v>#VALUE!</v>
      </c>
      <c r="K34" s="68" t="e">
        <f aca="false">E34+F34+G34+H34+I34+J34</f>
        <v>#VALUE!</v>
      </c>
    </row>
    <row r="35" customFormat="false" ht="12.75" hidden="false" customHeight="true" outlineLevel="0" collapsed="false">
      <c r="A35" s="65"/>
      <c r="B35" s="78"/>
      <c r="C35" s="66"/>
      <c r="D35" s="79" t="s">
        <v>281</v>
      </c>
      <c r="E35" s="68" t="e">
        <f aca="false">E40</f>
        <v>#VALUE!</v>
      </c>
      <c r="F35" s="68" t="e">
        <f aca="false">F40</f>
        <v>#VALUE!</v>
      </c>
      <c r="G35" s="68" t="e">
        <f aca="false">G40</f>
        <v>#VALUE!</v>
      </c>
      <c r="H35" s="68" t="e">
        <f aca="false">H40</f>
        <v>#VALUE!</v>
      </c>
      <c r="I35" s="68" t="e">
        <f aca="false">I40</f>
        <v>#VALUE!</v>
      </c>
      <c r="J35" s="68" t="e">
        <f aca="false">J40</f>
        <v>#VALUE!</v>
      </c>
      <c r="K35" s="68" t="e">
        <f aca="false">E35+F35+G35+H35+I35+J35</f>
        <v>#VALUE!</v>
      </c>
    </row>
    <row r="36" customFormat="false" ht="12.75" hidden="false" customHeight="true" outlineLevel="0" collapsed="false">
      <c r="A36" s="65"/>
      <c r="B36" s="78"/>
      <c r="C36" s="66"/>
      <c r="D36" s="79" t="s">
        <v>32</v>
      </c>
      <c r="E36" s="68" t="e">
        <f aca="false">E41</f>
        <v>#VALUE!</v>
      </c>
      <c r="F36" s="68" t="e">
        <f aca="false">F41</f>
        <v>#VALUE!</v>
      </c>
      <c r="G36" s="68" t="e">
        <f aca="false">G41</f>
        <v>#VALUE!</v>
      </c>
      <c r="H36" s="68" t="e">
        <f aca="false">H41</f>
        <v>#VALUE!</v>
      </c>
      <c r="I36" s="68" t="e">
        <f aca="false">I41</f>
        <v>#VALUE!</v>
      </c>
      <c r="J36" s="68" t="e">
        <f aca="false">J41</f>
        <v>#VALUE!</v>
      </c>
      <c r="K36" s="68" t="e">
        <f aca="false">E36+F36+G36+H36+I36+J36</f>
        <v>#VALUE!</v>
      </c>
    </row>
    <row r="37" customFormat="false" ht="13.5" hidden="false" customHeight="true" outlineLevel="0" collapsed="false">
      <c r="A37" s="65"/>
      <c r="B37" s="78"/>
      <c r="C37" s="19" t="s">
        <v>35</v>
      </c>
      <c r="D37" s="79" t="s">
        <v>28</v>
      </c>
      <c r="E37" s="81" t="e">
        <f aca="false">E38+E39+E40+E41</f>
        <v>#VALUE!</v>
      </c>
      <c r="F37" s="81" t="e">
        <f aca="false">F38+F39+F40+F41</f>
        <v>#VALUE!</v>
      </c>
      <c r="G37" s="81" t="e">
        <f aca="false">G38+G39+G40+G41</f>
        <v>#VALUE!</v>
      </c>
      <c r="H37" s="81" t="e">
        <f aca="false">H38+H39+H40+H41</f>
        <v>#VALUE!</v>
      </c>
      <c r="I37" s="81" t="e">
        <f aca="false">I38+I39+I40+I41</f>
        <v>#VALUE!</v>
      </c>
      <c r="J37" s="81" t="e">
        <f aca="false">J38+J39+J40+J41</f>
        <v>#VALUE!</v>
      </c>
      <c r="K37" s="81" t="e">
        <f aca="false">K38+K39+K40+K41</f>
        <v>#VALUE!</v>
      </c>
    </row>
    <row r="38" customFormat="false" ht="13.5" hidden="false" customHeight="true" outlineLevel="0" collapsed="false">
      <c r="A38" s="65"/>
      <c r="B38" s="78"/>
      <c r="C38" s="19"/>
      <c r="D38" s="79" t="s">
        <v>29</v>
      </c>
      <c r="E38" s="68" t="e">
        <f aca="false">E43+E48+E53+E58+E63+E68+E73+E78+E83+E88+E93+E98</f>
        <v>#VALUE!</v>
      </c>
      <c r="F38" s="68" t="e">
        <f aca="false">F43+F48+F53+F58+F63+F68+F73+F78+F83+F88+F93+F98</f>
        <v>#VALUE!</v>
      </c>
      <c r="G38" s="68" t="e">
        <f aca="false">G43+G48+G53+G58+G63+G68+G73+G78+G83+G88+G93+G98</f>
        <v>#VALUE!</v>
      </c>
      <c r="H38" s="68" t="e">
        <f aca="false">H43+H48+H53+H58+H63+H68+H73+H78+H83+H88+H93+H98</f>
        <v>#VALUE!</v>
      </c>
      <c r="I38" s="68" t="e">
        <f aca="false">I43+I48+I53+I58+I63+I68+I73+I78+I83+I88+I93+I98</f>
        <v>#VALUE!</v>
      </c>
      <c r="J38" s="68" t="e">
        <f aca="false">J43+J48+J53+J58+J63+J68+J73+J78+J83+J88+J93+J98</f>
        <v>#VALUE!</v>
      </c>
      <c r="K38" s="68" t="e">
        <f aca="false">E38+F38+G38+H38+I38+J38</f>
        <v>#VALUE!</v>
      </c>
    </row>
    <row r="39" customFormat="false" ht="13.5" hidden="false" customHeight="true" outlineLevel="0" collapsed="false">
      <c r="A39" s="65"/>
      <c r="B39" s="78"/>
      <c r="C39" s="19"/>
      <c r="D39" s="79" t="s">
        <v>30</v>
      </c>
      <c r="E39" s="68" t="e">
        <f aca="false">E44+E49+E54+E59+E64+E69+E74+E79+E84+E89+E94+E99</f>
        <v>#VALUE!</v>
      </c>
      <c r="F39" s="68" t="e">
        <f aca="false">F44+F49+F54+F59+F64+F69+F74+F79+F84+F89+F94+F99</f>
        <v>#VALUE!</v>
      </c>
      <c r="G39" s="68" t="e">
        <f aca="false">G44+G49+G54+G59+G64+G69+G74+G79+G84+G89+G94+G99</f>
        <v>#VALUE!</v>
      </c>
      <c r="H39" s="68" t="e">
        <f aca="false">H44+H49+H54+H59+H64+H69+H74+H79+H84+H89+H94+H99</f>
        <v>#VALUE!</v>
      </c>
      <c r="I39" s="68" t="e">
        <f aca="false">I44+I49+I54+I59+I64+I69+I74+I79+I84+I89+I94+I99</f>
        <v>#VALUE!</v>
      </c>
      <c r="J39" s="68" t="e">
        <f aca="false">J44+J49+J54+J59+J64+J69+J74+J79+J84+J89+J94+J99</f>
        <v>#VALUE!</v>
      </c>
      <c r="K39" s="68" t="e">
        <f aca="false">E39+F39+G39+H39+I39+J39</f>
        <v>#VALUE!</v>
      </c>
    </row>
    <row r="40" customFormat="false" ht="13.5" hidden="false" customHeight="true" outlineLevel="0" collapsed="false">
      <c r="A40" s="65"/>
      <c r="B40" s="78"/>
      <c r="C40" s="19"/>
      <c r="D40" s="79" t="s">
        <v>281</v>
      </c>
      <c r="E40" s="68" t="e">
        <f aca="false">E45+E50+E55+E60+E65+E70+E75+E80+E85+E90+E95+E100</f>
        <v>#VALUE!</v>
      </c>
      <c r="F40" s="68" t="e">
        <f aca="false">F45+F50+F55+F60+F65+F70+F75+F80+F85+F90+F95+F100</f>
        <v>#VALUE!</v>
      </c>
      <c r="G40" s="68" t="e">
        <f aca="false">G45+G50+G55+G60+G65+G70+G75+G80+G85+G90+G95+G100</f>
        <v>#VALUE!</v>
      </c>
      <c r="H40" s="68" t="e">
        <f aca="false">H45+H50+H55+H60+H65+H70+H75+H80+H85+H90+H95+H100</f>
        <v>#VALUE!</v>
      </c>
      <c r="I40" s="68" t="e">
        <f aca="false">I45+I50+I55+I60+I65+I70+I75+I80+I85+I90+I95+I100</f>
        <v>#VALUE!</v>
      </c>
      <c r="J40" s="68" t="e">
        <f aca="false">J45+J50+J55+J60+J65+J70+J75+J80+J85+J90+J95+J100</f>
        <v>#VALUE!</v>
      </c>
      <c r="K40" s="68" t="e">
        <f aca="false">E40+F40+G40+H40+I40+J40</f>
        <v>#VALUE!</v>
      </c>
    </row>
    <row r="41" customFormat="false" ht="13.5" hidden="false" customHeight="true" outlineLevel="0" collapsed="false">
      <c r="A41" s="65"/>
      <c r="B41" s="78"/>
      <c r="C41" s="19"/>
      <c r="D41" s="79" t="s">
        <v>32</v>
      </c>
      <c r="E41" s="68" t="e">
        <f aca="false">E46+E51+E56+E61+E66+E71+E76+E81+E86+E91+E96+E101</f>
        <v>#VALUE!</v>
      </c>
      <c r="F41" s="68" t="e">
        <f aca="false">F46+F51+F56+F61+F66+F71+F76+F81+F86+F91+F96+F101</f>
        <v>#VALUE!</v>
      </c>
      <c r="G41" s="68" t="e">
        <f aca="false">G46+G51+G56+G61+G66+G71+G76+G81+G86+G91+G96+G101</f>
        <v>#VALUE!</v>
      </c>
      <c r="H41" s="68" t="e">
        <f aca="false">H46+H51+H56+H61+H66+H71+H76+H81+H86+H91+H96+H101</f>
        <v>#VALUE!</v>
      </c>
      <c r="I41" s="68" t="e">
        <f aca="false">I46+I51+I56+I61+I66+I71+I76+I81+I86+I91+I96+I101</f>
        <v>#VALUE!</v>
      </c>
      <c r="J41" s="68" t="e">
        <f aca="false">J46+J51+J56+J61+J66+J71+J76+J81+J86+J91+J96+J101</f>
        <v>#VALUE!</v>
      </c>
      <c r="K41" s="68" t="e">
        <f aca="false">E41+F41+G41+H41+I41+J41</f>
        <v>#VALUE!</v>
      </c>
    </row>
    <row r="42" customFormat="false" ht="15" hidden="false" customHeight="true" outlineLevel="0" collapsed="false">
      <c r="A42" s="24" t="s">
        <v>39</v>
      </c>
      <c r="B42" s="84" t="s">
        <v>44</v>
      </c>
      <c r="C42" s="22" t="s">
        <v>35</v>
      </c>
      <c r="D42" s="67" t="s">
        <v>28</v>
      </c>
      <c r="E42" s="85" t="e">
        <f aca="false">E43+E44+E45+E46</f>
        <v>#VALUE!</v>
      </c>
      <c r="F42" s="85" t="e">
        <f aca="false">F43+F44+F45+F46</f>
        <v>#VALUE!</v>
      </c>
      <c r="G42" s="85" t="e">
        <f aca="false">G43+G44+G45+G46</f>
        <v>#VALUE!</v>
      </c>
      <c r="H42" s="85" t="e">
        <f aca="false">H43+H44+H45+H46</f>
        <v>#VALUE!</v>
      </c>
      <c r="I42" s="85" t="e">
        <f aca="false">I43+I44+I45+I46</f>
        <v>#VALUE!</v>
      </c>
      <c r="J42" s="85" t="e">
        <f aca="false">J43+J44+J45+J46</f>
        <v>#VALUE!</v>
      </c>
      <c r="K42" s="85" t="e">
        <f aca="false">K43+K44+K45+K46</f>
        <v>#VALUE!</v>
      </c>
    </row>
    <row r="43" customFormat="false" ht="15" hidden="false" customHeight="true" outlineLevel="0" collapsed="false">
      <c r="A43" s="86"/>
      <c r="B43" s="84"/>
      <c r="C43" s="22"/>
      <c r="D43" s="67" t="s">
        <v>29</v>
      </c>
      <c r="E43" s="31" t="s">
        <v>89</v>
      </c>
      <c r="F43" s="31" t="s">
        <v>89</v>
      </c>
      <c r="G43" s="31" t="e">
        <f aca="false">F43*$M$7</f>
        <v>#VALUE!</v>
      </c>
      <c r="H43" s="31" t="e">
        <f aca="false">G43*$N$7</f>
        <v>#VALUE!</v>
      </c>
      <c r="I43" s="31" t="e">
        <f aca="false">H43*$O$7</f>
        <v>#VALUE!</v>
      </c>
      <c r="J43" s="31" t="e">
        <f aca="false">I43*$P$7</f>
        <v>#VALUE!</v>
      </c>
      <c r="K43" s="31" t="e">
        <f aca="false">E43+F43+G43+H43+I43+J43</f>
        <v>#VALUE!</v>
      </c>
    </row>
    <row r="44" customFormat="false" ht="15" hidden="false" customHeight="true" outlineLevel="0" collapsed="false">
      <c r="A44" s="86"/>
      <c r="B44" s="84"/>
      <c r="C44" s="22"/>
      <c r="D44" s="67" t="s">
        <v>30</v>
      </c>
      <c r="E44" s="31" t="n">
        <v>0</v>
      </c>
      <c r="F44" s="31" t="n">
        <v>0</v>
      </c>
      <c r="G44" s="31" t="n">
        <v>0</v>
      </c>
      <c r="H44" s="31" t="n">
        <v>0</v>
      </c>
      <c r="I44" s="31" t="n">
        <v>0</v>
      </c>
      <c r="J44" s="31" t="n">
        <v>0</v>
      </c>
      <c r="K44" s="31" t="n">
        <f aca="false">E44+F44+G44+H44+I44+J44</f>
        <v>0</v>
      </c>
    </row>
    <row r="45" customFormat="false" ht="15" hidden="false" customHeight="true" outlineLevel="0" collapsed="false">
      <c r="A45" s="86"/>
      <c r="B45" s="84"/>
      <c r="C45" s="22"/>
      <c r="D45" s="67" t="s">
        <v>281</v>
      </c>
      <c r="E45" s="87" t="n">
        <v>585918.53</v>
      </c>
      <c r="F45" s="87" t="n">
        <v>585918.53</v>
      </c>
      <c r="G45" s="87" t="n">
        <v>605253.84</v>
      </c>
      <c r="H45" s="87" t="n">
        <v>625227.22</v>
      </c>
      <c r="I45" s="87" t="n">
        <v>645234.49</v>
      </c>
      <c r="J45" s="87" t="n">
        <v>667172.46</v>
      </c>
      <c r="K45" s="31" t="n">
        <f aca="false">E45+F45+G45+H45+I45+J45</f>
        <v>3714725.07</v>
      </c>
    </row>
    <row r="46" customFormat="false" ht="15" hidden="false" customHeight="true" outlineLevel="0" collapsed="false">
      <c r="A46" s="86"/>
      <c r="B46" s="84"/>
      <c r="C46" s="22"/>
      <c r="D46" s="67" t="s">
        <v>32</v>
      </c>
      <c r="E46" s="31" t="s">
        <v>89</v>
      </c>
      <c r="F46" s="31" t="s">
        <v>89</v>
      </c>
      <c r="G46" s="31" t="e">
        <f aca="false">F46*$M$7</f>
        <v>#VALUE!</v>
      </c>
      <c r="H46" s="31" t="e">
        <f aca="false">G46*$N$7</f>
        <v>#VALUE!</v>
      </c>
      <c r="I46" s="31" t="e">
        <f aca="false">H46*$O$7</f>
        <v>#VALUE!</v>
      </c>
      <c r="J46" s="31" t="e">
        <f aca="false">I46*$P$7</f>
        <v>#VALUE!</v>
      </c>
      <c r="K46" s="31" t="e">
        <f aca="false">E46+F46+G46+H46+I46+J46</f>
        <v>#VALUE!</v>
      </c>
    </row>
    <row r="47" customFormat="false" ht="11.25" hidden="false" customHeight="true" outlineLevel="0" collapsed="false">
      <c r="A47" s="24" t="s">
        <v>285</v>
      </c>
      <c r="B47" s="84" t="s">
        <v>46</v>
      </c>
      <c r="C47" s="22" t="s">
        <v>35</v>
      </c>
      <c r="D47" s="67" t="s">
        <v>28</v>
      </c>
      <c r="E47" s="85" t="e">
        <f aca="false">E48+E49+E50+E51</f>
        <v>#VALUE!</v>
      </c>
      <c r="F47" s="85" t="e">
        <f aca="false">F48+F49+F50+F51</f>
        <v>#VALUE!</v>
      </c>
      <c r="G47" s="85" t="e">
        <f aca="false">G48+G49+G50+G51</f>
        <v>#VALUE!</v>
      </c>
      <c r="H47" s="85" t="e">
        <f aca="false">H48+H49+H50+H51</f>
        <v>#VALUE!</v>
      </c>
      <c r="I47" s="85" t="e">
        <f aca="false">I48+I49+I50+I51</f>
        <v>#VALUE!</v>
      </c>
      <c r="J47" s="85" t="e">
        <f aca="false">J48+J49+J50+J51</f>
        <v>#VALUE!</v>
      </c>
      <c r="K47" s="85" t="e">
        <f aca="false">K48+K49+K50+K51</f>
        <v>#VALUE!</v>
      </c>
    </row>
    <row r="48" customFormat="false" ht="11.25" hidden="false" customHeight="true" outlineLevel="0" collapsed="false">
      <c r="A48" s="86"/>
      <c r="B48" s="84"/>
      <c r="C48" s="22"/>
      <c r="D48" s="67" t="s">
        <v>29</v>
      </c>
      <c r="E48" s="31" t="s">
        <v>89</v>
      </c>
      <c r="F48" s="31" t="s">
        <v>89</v>
      </c>
      <c r="G48" s="31" t="e">
        <f aca="false">F48*$M$7</f>
        <v>#VALUE!</v>
      </c>
      <c r="H48" s="31" t="e">
        <f aca="false">G48*$N$7</f>
        <v>#VALUE!</v>
      </c>
      <c r="I48" s="31" t="e">
        <f aca="false">H48*$O$7</f>
        <v>#VALUE!</v>
      </c>
      <c r="J48" s="31" t="e">
        <f aca="false">I48*$P$7</f>
        <v>#VALUE!</v>
      </c>
      <c r="K48" s="31" t="e">
        <f aca="false">E48+F48+G48+H48+I48+J48</f>
        <v>#VALUE!</v>
      </c>
    </row>
    <row r="49" customFormat="false" ht="11.25" hidden="false" customHeight="true" outlineLevel="0" collapsed="false">
      <c r="A49" s="86"/>
      <c r="B49" s="84"/>
      <c r="C49" s="22"/>
      <c r="D49" s="67" t="s">
        <v>30</v>
      </c>
      <c r="E49" s="31" t="s">
        <v>89</v>
      </c>
      <c r="F49" s="31" t="s">
        <v>89</v>
      </c>
      <c r="G49" s="31" t="e">
        <f aca="false">F49*$M$7</f>
        <v>#VALUE!</v>
      </c>
      <c r="H49" s="31" t="e">
        <f aca="false">G49*$N$7</f>
        <v>#VALUE!</v>
      </c>
      <c r="I49" s="31" t="e">
        <f aca="false">H49*$O$7</f>
        <v>#VALUE!</v>
      </c>
      <c r="J49" s="31" t="e">
        <f aca="false">I49*$P$7</f>
        <v>#VALUE!</v>
      </c>
      <c r="K49" s="31" t="e">
        <f aca="false">E49+F49+G49+H49+I49+J49</f>
        <v>#VALUE!</v>
      </c>
    </row>
    <row r="50" customFormat="false" ht="11.25" hidden="false" customHeight="true" outlineLevel="0" collapsed="false">
      <c r="A50" s="86"/>
      <c r="B50" s="84"/>
      <c r="C50" s="22"/>
      <c r="D50" s="67" t="s">
        <v>281</v>
      </c>
      <c r="E50" s="87" t="n">
        <v>46106.87</v>
      </c>
      <c r="F50" s="87" t="n">
        <v>46106.87</v>
      </c>
      <c r="G50" s="87" t="n">
        <v>47628.4</v>
      </c>
      <c r="H50" s="87" t="n">
        <v>49200.13</v>
      </c>
      <c r="I50" s="175" t="n">
        <v>50774.54</v>
      </c>
      <c r="J50" s="31" t="n">
        <f aca="false">I50*$P$7</f>
        <v>52500.87436</v>
      </c>
      <c r="K50" s="31" t="n">
        <f aca="false">E50+F50+G50+H50+I50+J50</f>
        <v>292317.68436</v>
      </c>
    </row>
    <row r="51" customFormat="false" ht="11.25" hidden="false" customHeight="true" outlineLevel="0" collapsed="false">
      <c r="A51" s="86"/>
      <c r="B51" s="84"/>
      <c r="C51" s="22"/>
      <c r="D51" s="67" t="s">
        <v>32</v>
      </c>
      <c r="E51" s="31" t="s">
        <v>89</v>
      </c>
      <c r="F51" s="31" t="s">
        <v>89</v>
      </c>
      <c r="G51" s="31" t="e">
        <f aca="false">F51*$M$7</f>
        <v>#VALUE!</v>
      </c>
      <c r="H51" s="31" t="e">
        <f aca="false">G51*$N$7</f>
        <v>#VALUE!</v>
      </c>
      <c r="I51" s="31" t="e">
        <f aca="false">H51*$O$7</f>
        <v>#VALUE!</v>
      </c>
      <c r="J51" s="31" t="e">
        <f aca="false">I51*$P$7</f>
        <v>#VALUE!</v>
      </c>
      <c r="K51" s="31" t="e">
        <f aca="false">E51+F51+G51+H51+I51+J51</f>
        <v>#VALUE!</v>
      </c>
    </row>
    <row r="52" customFormat="false" ht="11.25" hidden="false" customHeight="true" outlineLevel="0" collapsed="false">
      <c r="A52" s="24" t="s">
        <v>286</v>
      </c>
      <c r="B52" s="84" t="s">
        <v>48</v>
      </c>
      <c r="C52" s="22" t="s">
        <v>35</v>
      </c>
      <c r="D52" s="67" t="s">
        <v>28</v>
      </c>
      <c r="E52" s="85" t="e">
        <f aca="false">E53+E54+E55+E56</f>
        <v>#VALUE!</v>
      </c>
      <c r="F52" s="85" t="e">
        <f aca="false">F53+F54+F55+F56</f>
        <v>#VALUE!</v>
      </c>
      <c r="G52" s="85" t="e">
        <f aca="false">G53+G54+G55+G56</f>
        <v>#VALUE!</v>
      </c>
      <c r="H52" s="85" t="e">
        <f aca="false">H53+H54+H55+H56</f>
        <v>#VALUE!</v>
      </c>
      <c r="I52" s="85" t="e">
        <f aca="false">I53+I54+I55+I56</f>
        <v>#VALUE!</v>
      </c>
      <c r="J52" s="85" t="e">
        <f aca="false">J53+J54+J55+J56</f>
        <v>#VALUE!</v>
      </c>
      <c r="K52" s="85" t="e">
        <f aca="false">K53+K54+K55+K56</f>
        <v>#VALUE!</v>
      </c>
    </row>
    <row r="53" customFormat="false" ht="11.25" hidden="false" customHeight="true" outlineLevel="0" collapsed="false">
      <c r="A53" s="86"/>
      <c r="B53" s="84"/>
      <c r="C53" s="22"/>
      <c r="D53" s="67" t="s">
        <v>29</v>
      </c>
      <c r="E53" s="31" t="s">
        <v>89</v>
      </c>
      <c r="F53" s="31" t="s">
        <v>89</v>
      </c>
      <c r="G53" s="31" t="e">
        <f aca="false">F53*$M$7</f>
        <v>#VALUE!</v>
      </c>
      <c r="H53" s="31" t="e">
        <f aca="false">G53*$N$7</f>
        <v>#VALUE!</v>
      </c>
      <c r="I53" s="31" t="e">
        <f aca="false">H53*$O$7</f>
        <v>#VALUE!</v>
      </c>
      <c r="J53" s="31" t="e">
        <f aca="false">I53*$P$7</f>
        <v>#VALUE!</v>
      </c>
      <c r="K53" s="31" t="e">
        <f aca="false">E53+F53+G53+H53+I53+J53</f>
        <v>#VALUE!</v>
      </c>
    </row>
    <row r="54" customFormat="false" ht="11.25" hidden="false" customHeight="true" outlineLevel="0" collapsed="false">
      <c r="A54" s="86"/>
      <c r="B54" s="84"/>
      <c r="C54" s="22"/>
      <c r="D54" s="67" t="s">
        <v>30</v>
      </c>
      <c r="E54" s="88" t="n">
        <v>2120143.8</v>
      </c>
      <c r="F54" s="88" t="n">
        <v>2120143.8</v>
      </c>
      <c r="G54" s="31" t="n">
        <v>2190108.5454</v>
      </c>
      <c r="H54" s="31" t="n">
        <v>2262382.1273982</v>
      </c>
      <c r="I54" s="31" t="n">
        <v>2334778.35547494</v>
      </c>
      <c r="J54" s="31" t="n">
        <v>2414160.81956109</v>
      </c>
      <c r="K54" s="31" t="n">
        <f aca="false">E54+F54+G54+H54+I54+J54</f>
        <v>13441717.4478342</v>
      </c>
    </row>
    <row r="55" customFormat="false" ht="11.25" hidden="false" customHeight="true" outlineLevel="0" collapsed="false">
      <c r="A55" s="86"/>
      <c r="B55" s="84"/>
      <c r="C55" s="22"/>
      <c r="D55" s="67" t="s">
        <v>281</v>
      </c>
      <c r="E55" s="31" t="s">
        <v>89</v>
      </c>
      <c r="F55" s="31" t="s">
        <v>89</v>
      </c>
      <c r="G55" s="31" t="e">
        <f aca="false">F55*$M$7</f>
        <v>#VALUE!</v>
      </c>
      <c r="H55" s="31" t="e">
        <f aca="false">G55*$N$7</f>
        <v>#VALUE!</v>
      </c>
      <c r="I55" s="31" t="e">
        <f aca="false">H55*$O$7</f>
        <v>#VALUE!</v>
      </c>
      <c r="J55" s="31" t="e">
        <f aca="false">I55*$P$7</f>
        <v>#VALUE!</v>
      </c>
      <c r="K55" s="31" t="e">
        <f aca="false">E55+F55+G55+H55+I55+J55</f>
        <v>#VALUE!</v>
      </c>
    </row>
    <row r="56" customFormat="false" ht="11.25" hidden="false" customHeight="true" outlineLevel="0" collapsed="false">
      <c r="A56" s="86"/>
      <c r="B56" s="84"/>
      <c r="C56" s="22"/>
      <c r="D56" s="67" t="s">
        <v>32</v>
      </c>
      <c r="E56" s="31" t="s">
        <v>89</v>
      </c>
      <c r="F56" s="31" t="s">
        <v>89</v>
      </c>
      <c r="G56" s="31" t="e">
        <f aca="false">F56*$M$7</f>
        <v>#VALUE!</v>
      </c>
      <c r="H56" s="31" t="e">
        <f aca="false">G56*$N$7</f>
        <v>#VALUE!</v>
      </c>
      <c r="I56" s="31" t="e">
        <f aca="false">H56*$O$7</f>
        <v>#VALUE!</v>
      </c>
      <c r="J56" s="31" t="e">
        <f aca="false">I56*$P$7</f>
        <v>#VALUE!</v>
      </c>
      <c r="K56" s="31" t="e">
        <f aca="false">E56+F56+G56+H56+I56+J56</f>
        <v>#VALUE!</v>
      </c>
    </row>
    <row r="57" customFormat="false" ht="11.25" hidden="false" customHeight="true" outlineLevel="0" collapsed="false">
      <c r="A57" s="24" t="s">
        <v>287</v>
      </c>
      <c r="B57" s="84" t="s">
        <v>50</v>
      </c>
      <c r="C57" s="22" t="s">
        <v>35</v>
      </c>
      <c r="D57" s="67" t="s">
        <v>28</v>
      </c>
      <c r="E57" s="85" t="e">
        <f aca="false">E58+E59+E60+E61</f>
        <v>#VALUE!</v>
      </c>
      <c r="F57" s="85" t="e">
        <f aca="false">F58+F59+F60+F61</f>
        <v>#VALUE!</v>
      </c>
      <c r="G57" s="85" t="e">
        <f aca="false">G58+G59+G60+G61</f>
        <v>#VALUE!</v>
      </c>
      <c r="H57" s="85" t="e">
        <f aca="false">H58+H59+H60+H61</f>
        <v>#VALUE!</v>
      </c>
      <c r="I57" s="85" t="e">
        <f aca="false">I58+I59+I60+I61</f>
        <v>#VALUE!</v>
      </c>
      <c r="J57" s="85" t="e">
        <f aca="false">J58+J59+J60+J61</f>
        <v>#VALUE!</v>
      </c>
      <c r="K57" s="85" t="e">
        <f aca="false">K58+K59+K60+K61</f>
        <v>#VALUE!</v>
      </c>
    </row>
    <row r="58" customFormat="false" ht="11.25" hidden="false" customHeight="true" outlineLevel="0" collapsed="false">
      <c r="A58" s="86"/>
      <c r="B58" s="84"/>
      <c r="C58" s="22"/>
      <c r="D58" s="67" t="s">
        <v>29</v>
      </c>
      <c r="E58" s="31" t="s">
        <v>89</v>
      </c>
      <c r="F58" s="31" t="s">
        <v>89</v>
      </c>
      <c r="G58" s="31" t="e">
        <f aca="false">F58*$M$7</f>
        <v>#VALUE!</v>
      </c>
      <c r="H58" s="31" t="e">
        <f aca="false">G58*$N$7</f>
        <v>#VALUE!</v>
      </c>
      <c r="I58" s="31" t="e">
        <f aca="false">H58*$O$7</f>
        <v>#VALUE!</v>
      </c>
      <c r="J58" s="31" t="e">
        <f aca="false">I58*$P$7</f>
        <v>#VALUE!</v>
      </c>
      <c r="K58" s="31" t="e">
        <f aca="false">E58+F58+G58+H58+I58+J58</f>
        <v>#VALUE!</v>
      </c>
    </row>
    <row r="59" customFormat="false" ht="11.25" hidden="false" customHeight="true" outlineLevel="0" collapsed="false">
      <c r="A59" s="86"/>
      <c r="B59" s="84"/>
      <c r="C59" s="22"/>
      <c r="D59" s="67" t="s">
        <v>30</v>
      </c>
      <c r="E59" s="88" t="n">
        <v>1408.7</v>
      </c>
      <c r="F59" s="88" t="n">
        <v>1408.7</v>
      </c>
      <c r="G59" s="31" t="n">
        <v>1455.1871</v>
      </c>
      <c r="H59" s="31" t="n">
        <v>1503.2082743</v>
      </c>
      <c r="I59" s="31" t="n">
        <v>1551.3109390776</v>
      </c>
      <c r="J59" s="31" t="n">
        <v>1604.05551100624</v>
      </c>
      <c r="K59" s="31" t="n">
        <f aca="false">E59+F59+G59+H59+I59+J59</f>
        <v>8931.16182438384</v>
      </c>
    </row>
    <row r="60" customFormat="false" ht="11.25" hidden="false" customHeight="true" outlineLevel="0" collapsed="false">
      <c r="A60" s="86"/>
      <c r="B60" s="84"/>
      <c r="C60" s="22"/>
      <c r="D60" s="67" t="s">
        <v>281</v>
      </c>
      <c r="E60" s="31" t="s">
        <v>89</v>
      </c>
      <c r="F60" s="31" t="s">
        <v>89</v>
      </c>
      <c r="G60" s="31" t="e">
        <f aca="false">F60*$M$7</f>
        <v>#VALUE!</v>
      </c>
      <c r="H60" s="31" t="e">
        <f aca="false">G60*$N$7</f>
        <v>#VALUE!</v>
      </c>
      <c r="I60" s="31" t="e">
        <f aca="false">H60*$O$7</f>
        <v>#VALUE!</v>
      </c>
      <c r="J60" s="31" t="e">
        <f aca="false">I60*$P$7</f>
        <v>#VALUE!</v>
      </c>
      <c r="K60" s="31" t="e">
        <f aca="false">E60+F60+G60+H60+I60+J60</f>
        <v>#VALUE!</v>
      </c>
    </row>
    <row r="61" customFormat="false" ht="11.25" hidden="false" customHeight="true" outlineLevel="0" collapsed="false">
      <c r="A61" s="86"/>
      <c r="B61" s="84"/>
      <c r="C61" s="22"/>
      <c r="D61" s="67" t="s">
        <v>32</v>
      </c>
      <c r="E61" s="31" t="s">
        <v>89</v>
      </c>
      <c r="F61" s="31" t="s">
        <v>89</v>
      </c>
      <c r="G61" s="31" t="e">
        <f aca="false">F61*$M$7</f>
        <v>#VALUE!</v>
      </c>
      <c r="H61" s="31" t="e">
        <f aca="false">G61*$N$7</f>
        <v>#VALUE!</v>
      </c>
      <c r="I61" s="31" t="e">
        <f aca="false">H61*$O$7</f>
        <v>#VALUE!</v>
      </c>
      <c r="J61" s="31" t="e">
        <f aca="false">I61*$P$7</f>
        <v>#VALUE!</v>
      </c>
      <c r="K61" s="31" t="e">
        <f aca="false">E61+F61+G61+H61+I61+J61</f>
        <v>#VALUE!</v>
      </c>
    </row>
    <row r="62" customFormat="false" ht="11.25" hidden="false" customHeight="true" outlineLevel="0" collapsed="false">
      <c r="A62" s="24" t="s">
        <v>288</v>
      </c>
      <c r="B62" s="84" t="s">
        <v>52</v>
      </c>
      <c r="C62" s="22" t="s">
        <v>35</v>
      </c>
      <c r="D62" s="67" t="s">
        <v>28</v>
      </c>
      <c r="E62" s="85" t="e">
        <f aca="false">E63+E64+E65+E66</f>
        <v>#VALUE!</v>
      </c>
      <c r="F62" s="85" t="e">
        <f aca="false">F63+F64+F65+F66</f>
        <v>#VALUE!</v>
      </c>
      <c r="G62" s="85" t="e">
        <f aca="false">G63+G64+G65+G66</f>
        <v>#VALUE!</v>
      </c>
      <c r="H62" s="85" t="e">
        <f aca="false">H63+H64+H65+H66</f>
        <v>#VALUE!</v>
      </c>
      <c r="I62" s="85" t="e">
        <f aca="false">I63+I64+I65+I66</f>
        <v>#VALUE!</v>
      </c>
      <c r="J62" s="85" t="e">
        <f aca="false">J63+J64+J65+J66</f>
        <v>#VALUE!</v>
      </c>
      <c r="K62" s="85" t="e">
        <f aca="false">K63+K64+K65+K66</f>
        <v>#VALUE!</v>
      </c>
    </row>
    <row r="63" customFormat="false" ht="11.25" hidden="false" customHeight="true" outlineLevel="0" collapsed="false">
      <c r="A63" s="86"/>
      <c r="B63" s="84"/>
      <c r="C63" s="22"/>
      <c r="D63" s="67" t="s">
        <v>29</v>
      </c>
      <c r="E63" s="31" t="s">
        <v>89</v>
      </c>
      <c r="F63" s="31" t="s">
        <v>89</v>
      </c>
      <c r="G63" s="31" t="e">
        <f aca="false">F63*$M$7</f>
        <v>#VALUE!</v>
      </c>
      <c r="H63" s="31" t="e">
        <f aca="false">G63*$N$7</f>
        <v>#VALUE!</v>
      </c>
      <c r="I63" s="31" t="e">
        <f aca="false">H63*$O$7</f>
        <v>#VALUE!</v>
      </c>
      <c r="J63" s="31" t="e">
        <f aca="false">I63*$P$7</f>
        <v>#VALUE!</v>
      </c>
      <c r="K63" s="31" t="e">
        <f aca="false">E63+F63+G63+H63+I63+J63</f>
        <v>#VALUE!</v>
      </c>
    </row>
    <row r="64" customFormat="false" ht="11.25" hidden="false" customHeight="true" outlineLevel="0" collapsed="false">
      <c r="A64" s="86"/>
      <c r="B64" s="84"/>
      <c r="C64" s="22"/>
      <c r="D64" s="67" t="s">
        <v>30</v>
      </c>
      <c r="E64" s="88" t="n">
        <v>95115.2</v>
      </c>
      <c r="F64" s="88" t="n">
        <v>95115.2</v>
      </c>
      <c r="G64" s="31" t="n">
        <v>98254.0016</v>
      </c>
      <c r="H64" s="31" t="n">
        <v>101496.3836528</v>
      </c>
      <c r="I64" s="31" t="n">
        <v>104744.26792969</v>
      </c>
      <c r="J64" s="31" t="n">
        <v>108305.573039299</v>
      </c>
      <c r="K64" s="31" t="n">
        <f aca="false">E64+F64+G64+H64+I64+J64</f>
        <v>603030.626221789</v>
      </c>
    </row>
    <row r="65" customFormat="false" ht="11.25" hidden="false" customHeight="true" outlineLevel="0" collapsed="false">
      <c r="A65" s="86"/>
      <c r="B65" s="84"/>
      <c r="C65" s="22"/>
      <c r="D65" s="67" t="s">
        <v>281</v>
      </c>
      <c r="E65" s="31" t="s">
        <v>89</v>
      </c>
      <c r="F65" s="31" t="s">
        <v>89</v>
      </c>
      <c r="G65" s="31" t="e">
        <f aca="false">F65*$M$7</f>
        <v>#VALUE!</v>
      </c>
      <c r="H65" s="31" t="e">
        <f aca="false">G65*$N$7</f>
        <v>#VALUE!</v>
      </c>
      <c r="I65" s="31" t="e">
        <f aca="false">H65*$O$7</f>
        <v>#VALUE!</v>
      </c>
      <c r="J65" s="31" t="e">
        <f aca="false">I65*$P$7</f>
        <v>#VALUE!</v>
      </c>
      <c r="K65" s="31" t="e">
        <f aca="false">E65+F65+G65+H65+I65+J65</f>
        <v>#VALUE!</v>
      </c>
    </row>
    <row r="66" customFormat="false" ht="11.25" hidden="false" customHeight="true" outlineLevel="0" collapsed="false">
      <c r="A66" s="86"/>
      <c r="B66" s="84"/>
      <c r="C66" s="22"/>
      <c r="D66" s="67" t="s">
        <v>32</v>
      </c>
      <c r="E66" s="31" t="s">
        <v>89</v>
      </c>
      <c r="F66" s="31" t="s">
        <v>89</v>
      </c>
      <c r="G66" s="31" t="e">
        <f aca="false">F66*$M$7</f>
        <v>#VALUE!</v>
      </c>
      <c r="H66" s="31" t="e">
        <f aca="false">G66*$N$7</f>
        <v>#VALUE!</v>
      </c>
      <c r="I66" s="31" t="e">
        <f aca="false">H66*$O$7</f>
        <v>#VALUE!</v>
      </c>
      <c r="J66" s="31" t="e">
        <f aca="false">I66*$P$7</f>
        <v>#VALUE!</v>
      </c>
      <c r="K66" s="31" t="e">
        <f aca="false">E66+F66+G66+H66+I66+J66</f>
        <v>#VALUE!</v>
      </c>
    </row>
    <row r="67" customFormat="false" ht="11.25" hidden="false" customHeight="true" outlineLevel="0" collapsed="false">
      <c r="A67" s="24" t="s">
        <v>289</v>
      </c>
      <c r="B67" s="84" t="s">
        <v>54</v>
      </c>
      <c r="C67" s="22" t="s">
        <v>35</v>
      </c>
      <c r="D67" s="67" t="s">
        <v>28</v>
      </c>
      <c r="E67" s="85" t="e">
        <f aca="false">E68+E69+E70+E71</f>
        <v>#VALUE!</v>
      </c>
      <c r="F67" s="85" t="e">
        <f aca="false">F68+F69+F70+F71</f>
        <v>#VALUE!</v>
      </c>
      <c r="G67" s="85" t="e">
        <f aca="false">G68+G69+G70+G71</f>
        <v>#VALUE!</v>
      </c>
      <c r="H67" s="85" t="e">
        <f aca="false">H68+H69+H70+H71</f>
        <v>#VALUE!</v>
      </c>
      <c r="I67" s="85" t="e">
        <f aca="false">I68+I69+I70+I71</f>
        <v>#VALUE!</v>
      </c>
      <c r="J67" s="85" t="e">
        <f aca="false">J68+J69+J70+J71</f>
        <v>#VALUE!</v>
      </c>
      <c r="K67" s="85" t="e">
        <f aca="false">K68+K69+K70+K71</f>
        <v>#VALUE!</v>
      </c>
    </row>
    <row r="68" customFormat="false" ht="11.25" hidden="false" customHeight="true" outlineLevel="0" collapsed="false">
      <c r="A68" s="86"/>
      <c r="B68" s="84"/>
      <c r="C68" s="22"/>
      <c r="D68" s="67" t="s">
        <v>29</v>
      </c>
      <c r="E68" s="31" t="s">
        <v>89</v>
      </c>
      <c r="F68" s="31" t="s">
        <v>89</v>
      </c>
      <c r="G68" s="31" t="e">
        <f aca="false">F68*$M$7</f>
        <v>#VALUE!</v>
      </c>
      <c r="H68" s="31" t="e">
        <f aca="false">G68*$N$7</f>
        <v>#VALUE!</v>
      </c>
      <c r="I68" s="31" t="e">
        <f aca="false">H68*$O$7</f>
        <v>#VALUE!</v>
      </c>
      <c r="J68" s="31" t="e">
        <f aca="false">I68*$P$7</f>
        <v>#VALUE!</v>
      </c>
      <c r="K68" s="31" t="e">
        <f aca="false">E68+F68+G68+H68+I68+J68</f>
        <v>#VALUE!</v>
      </c>
    </row>
    <row r="69" customFormat="false" ht="11.25" hidden="false" customHeight="true" outlineLevel="0" collapsed="false">
      <c r="A69" s="86"/>
      <c r="B69" s="84"/>
      <c r="C69" s="22"/>
      <c r="D69" s="67" t="s">
        <v>30</v>
      </c>
      <c r="E69" s="88" t="n">
        <v>12334.96</v>
      </c>
      <c r="F69" s="88" t="n">
        <v>12334.96</v>
      </c>
      <c r="G69" s="31" t="n">
        <f aca="false">F69*$M$7</f>
        <v>12742.01368</v>
      </c>
      <c r="H69" s="31" t="n">
        <f aca="false">G69*$N$7</f>
        <v>13162.50013144</v>
      </c>
      <c r="I69" s="31" t="n">
        <f aca="false">H69*$O$7</f>
        <v>13583.7001356461</v>
      </c>
      <c r="J69" s="31" t="n">
        <f aca="false">I69*$P$7</f>
        <v>14045.545940258</v>
      </c>
      <c r="K69" s="31" t="n">
        <f aca="false">E69+F69+G69+H69+I69+J69</f>
        <v>78203.6798873441</v>
      </c>
    </row>
    <row r="70" customFormat="false" ht="11.25" hidden="false" customHeight="true" outlineLevel="0" collapsed="false">
      <c r="A70" s="86"/>
      <c r="B70" s="84"/>
      <c r="C70" s="22"/>
      <c r="D70" s="67" t="s">
        <v>281</v>
      </c>
      <c r="E70" s="88" t="n">
        <v>1937.17</v>
      </c>
      <c r="F70" s="88" t="n">
        <v>1937.17</v>
      </c>
      <c r="G70" s="31" t="n">
        <f aca="false">F70*$M$7</f>
        <v>2001.09661</v>
      </c>
      <c r="H70" s="31" t="n">
        <f aca="false">G70*$N$7</f>
        <v>2067.13279813</v>
      </c>
      <c r="I70" s="31" t="n">
        <f aca="false">H70*$O$7</f>
        <v>2133.28104767016</v>
      </c>
      <c r="J70" s="31" t="n">
        <f aca="false">I70*$P$7</f>
        <v>2205.81260329095</v>
      </c>
      <c r="K70" s="31" t="n">
        <f aca="false">E70+F70+G70+H70+I70+J70</f>
        <v>12281.6630590911</v>
      </c>
    </row>
    <row r="71" customFormat="false" ht="11.25" hidden="false" customHeight="true" outlineLevel="0" collapsed="false">
      <c r="A71" s="86"/>
      <c r="B71" s="84"/>
      <c r="C71" s="22"/>
      <c r="D71" s="67" t="s">
        <v>32</v>
      </c>
      <c r="E71" s="31" t="s">
        <v>89</v>
      </c>
      <c r="F71" s="31" t="s">
        <v>89</v>
      </c>
      <c r="G71" s="31" t="e">
        <f aca="false">F71*$M$7</f>
        <v>#VALUE!</v>
      </c>
      <c r="H71" s="31" t="e">
        <f aca="false">G71*$N$7</f>
        <v>#VALUE!</v>
      </c>
      <c r="I71" s="31" t="e">
        <f aca="false">H71*$O$7</f>
        <v>#VALUE!</v>
      </c>
      <c r="J71" s="31" t="e">
        <f aca="false">I71*$P$7</f>
        <v>#VALUE!</v>
      </c>
      <c r="K71" s="31" t="e">
        <f aca="false">E71+F71+G71+H71+I71+J71</f>
        <v>#VALUE!</v>
      </c>
    </row>
    <row r="72" customFormat="false" ht="11.25" hidden="false" customHeight="true" outlineLevel="0" collapsed="false">
      <c r="A72" s="24" t="s">
        <v>290</v>
      </c>
      <c r="B72" s="84" t="s">
        <v>291</v>
      </c>
      <c r="C72" s="22" t="s">
        <v>35</v>
      </c>
      <c r="D72" s="67" t="s">
        <v>28</v>
      </c>
      <c r="E72" s="85" t="e">
        <f aca="false">E73+E74+E75+E76</f>
        <v>#VALUE!</v>
      </c>
      <c r="F72" s="85" t="e">
        <f aca="false">F73+F74+F75+F76</f>
        <v>#VALUE!</v>
      </c>
      <c r="G72" s="85" t="e">
        <f aca="false">G73+G74+G75+G76</f>
        <v>#VALUE!</v>
      </c>
      <c r="H72" s="85" t="e">
        <f aca="false">H73+H74+H75+H76</f>
        <v>#VALUE!</v>
      </c>
      <c r="I72" s="85" t="e">
        <f aca="false">I73+I74+I75+I76</f>
        <v>#VALUE!</v>
      </c>
      <c r="J72" s="85" t="e">
        <f aca="false">J73+J74+J75+J76</f>
        <v>#VALUE!</v>
      </c>
      <c r="K72" s="85" t="e">
        <f aca="false">K73+K74+K75+K76</f>
        <v>#VALUE!</v>
      </c>
    </row>
    <row r="73" customFormat="false" ht="11.25" hidden="false" customHeight="true" outlineLevel="0" collapsed="false">
      <c r="A73" s="86"/>
      <c r="B73" s="84"/>
      <c r="C73" s="22"/>
      <c r="D73" s="67" t="s">
        <v>29</v>
      </c>
      <c r="E73" s="31" t="s">
        <v>89</v>
      </c>
      <c r="F73" s="31" t="s">
        <v>89</v>
      </c>
      <c r="G73" s="31" t="e">
        <f aca="false">F73*$M$7</f>
        <v>#VALUE!</v>
      </c>
      <c r="H73" s="31" t="e">
        <f aca="false">G73*$N$7</f>
        <v>#VALUE!</v>
      </c>
      <c r="I73" s="31" t="e">
        <f aca="false">H73*$O$7</f>
        <v>#VALUE!</v>
      </c>
      <c r="J73" s="31" t="e">
        <f aca="false">I73*$P$7</f>
        <v>#VALUE!</v>
      </c>
      <c r="K73" s="31" t="e">
        <f aca="false">E73+F73+G73+H73+I73+J73</f>
        <v>#VALUE!</v>
      </c>
    </row>
    <row r="74" customFormat="false" ht="11.25" hidden="false" customHeight="true" outlineLevel="0" collapsed="false">
      <c r="A74" s="86"/>
      <c r="B74" s="84"/>
      <c r="C74" s="22"/>
      <c r="D74" s="67" t="s">
        <v>30</v>
      </c>
      <c r="E74" s="31" t="n">
        <v>0</v>
      </c>
      <c r="F74" s="31" t="n">
        <v>0</v>
      </c>
      <c r="G74" s="31" t="n">
        <f aca="false">F74*$M$7</f>
        <v>0</v>
      </c>
      <c r="H74" s="31" t="n">
        <f aca="false">G74*$N$7</f>
        <v>0</v>
      </c>
      <c r="I74" s="31" t="n">
        <f aca="false">H74*$O$7</f>
        <v>0</v>
      </c>
      <c r="J74" s="31" t="n">
        <f aca="false">I74*$P$7</f>
        <v>0</v>
      </c>
      <c r="K74" s="31" t="n">
        <f aca="false">E74+F74+G74+H74+I74+J74</f>
        <v>0</v>
      </c>
    </row>
    <row r="75" customFormat="false" ht="11.25" hidden="false" customHeight="true" outlineLevel="0" collapsed="false">
      <c r="A75" s="86"/>
      <c r="B75" s="84"/>
      <c r="C75" s="22"/>
      <c r="D75" s="67" t="s">
        <v>281</v>
      </c>
      <c r="E75" s="31" t="s">
        <v>89</v>
      </c>
      <c r="F75" s="31" t="s">
        <v>89</v>
      </c>
      <c r="G75" s="31" t="e">
        <f aca="false">F75*$M$7</f>
        <v>#VALUE!</v>
      </c>
      <c r="H75" s="31" t="e">
        <f aca="false">G75*$N$7</f>
        <v>#VALUE!</v>
      </c>
      <c r="I75" s="31" t="e">
        <f aca="false">H75*$O$7</f>
        <v>#VALUE!</v>
      </c>
      <c r="J75" s="31" t="e">
        <f aca="false">I75*$P$7</f>
        <v>#VALUE!</v>
      </c>
      <c r="K75" s="31" t="e">
        <f aca="false">E75+F75+G75+H75+I75+J75</f>
        <v>#VALUE!</v>
      </c>
    </row>
    <row r="76" customFormat="false" ht="11.25" hidden="false" customHeight="true" outlineLevel="0" collapsed="false">
      <c r="A76" s="86"/>
      <c r="B76" s="84"/>
      <c r="C76" s="22"/>
      <c r="D76" s="67" t="s">
        <v>32</v>
      </c>
      <c r="E76" s="31" t="s">
        <v>89</v>
      </c>
      <c r="F76" s="31" t="s">
        <v>89</v>
      </c>
      <c r="G76" s="31" t="e">
        <f aca="false">F76*$M$7</f>
        <v>#VALUE!</v>
      </c>
      <c r="H76" s="31" t="e">
        <f aca="false">G76*$N$7</f>
        <v>#VALUE!</v>
      </c>
      <c r="I76" s="31" t="e">
        <f aca="false">H76*$O$7</f>
        <v>#VALUE!</v>
      </c>
      <c r="J76" s="31" t="e">
        <f aca="false">I76*$P$7</f>
        <v>#VALUE!</v>
      </c>
      <c r="K76" s="31" t="e">
        <f aca="false">E76+F76+G76+H76+I76+J76</f>
        <v>#VALUE!</v>
      </c>
    </row>
    <row r="77" customFormat="false" ht="11.25" hidden="false" customHeight="true" outlineLevel="0" collapsed="false">
      <c r="A77" s="24" t="s">
        <v>292</v>
      </c>
      <c r="B77" s="84" t="s">
        <v>293</v>
      </c>
      <c r="C77" s="22" t="s">
        <v>35</v>
      </c>
      <c r="D77" s="67" t="s">
        <v>28</v>
      </c>
      <c r="E77" s="85" t="e">
        <f aca="false">E78+E79+E80+E81</f>
        <v>#VALUE!</v>
      </c>
      <c r="F77" s="85" t="e">
        <f aca="false">F78+F79+F80+F81</f>
        <v>#VALUE!</v>
      </c>
      <c r="G77" s="85" t="e">
        <f aca="false">G78+G79+G80+G81</f>
        <v>#VALUE!</v>
      </c>
      <c r="H77" s="85" t="e">
        <f aca="false">H78+H79+H80+H81</f>
        <v>#VALUE!</v>
      </c>
      <c r="I77" s="85" t="e">
        <f aca="false">I78+I79+I80+I81</f>
        <v>#VALUE!</v>
      </c>
      <c r="J77" s="85" t="e">
        <f aca="false">J78+J79+J80+J81</f>
        <v>#VALUE!</v>
      </c>
      <c r="K77" s="85" t="e">
        <f aca="false">K78+K79+K80+K81</f>
        <v>#VALUE!</v>
      </c>
    </row>
    <row r="78" customFormat="false" ht="11.25" hidden="false" customHeight="true" outlineLevel="0" collapsed="false">
      <c r="A78" s="86"/>
      <c r="B78" s="84"/>
      <c r="C78" s="22"/>
      <c r="D78" s="67" t="s">
        <v>29</v>
      </c>
      <c r="E78" s="31" t="s">
        <v>89</v>
      </c>
      <c r="F78" s="31" t="s">
        <v>89</v>
      </c>
      <c r="G78" s="31" t="e">
        <f aca="false">F78*$M$7</f>
        <v>#VALUE!</v>
      </c>
      <c r="H78" s="31" t="e">
        <f aca="false">G78*$N$7</f>
        <v>#VALUE!</v>
      </c>
      <c r="I78" s="31" t="e">
        <f aca="false">H78*$O$7</f>
        <v>#VALUE!</v>
      </c>
      <c r="J78" s="31" t="e">
        <f aca="false">I78*$P$7</f>
        <v>#VALUE!</v>
      </c>
      <c r="K78" s="31" t="e">
        <f aca="false">E78+F78+G78+H78+I78+J78</f>
        <v>#VALUE!</v>
      </c>
    </row>
    <row r="79" customFormat="false" ht="11.25" hidden="false" customHeight="true" outlineLevel="0" collapsed="false">
      <c r="A79" s="86"/>
      <c r="B79" s="84"/>
      <c r="C79" s="22"/>
      <c r="D79" s="67" t="s">
        <v>30</v>
      </c>
      <c r="E79" s="31" t="s">
        <v>372</v>
      </c>
      <c r="F79" s="31" t="s">
        <v>372</v>
      </c>
      <c r="G79" s="31" t="e">
        <f aca="false">F79*$M$7</f>
        <v>#VALUE!</v>
      </c>
      <c r="H79" s="31" t="e">
        <f aca="false">G79*$N$7</f>
        <v>#VALUE!</v>
      </c>
      <c r="I79" s="31" t="e">
        <f aca="false">H79*$O$7</f>
        <v>#VALUE!</v>
      </c>
      <c r="J79" s="31" t="e">
        <f aca="false">I79*$P$7</f>
        <v>#VALUE!</v>
      </c>
      <c r="K79" s="31" t="e">
        <f aca="false">E79+F79+G79+H79+I79+J79</f>
        <v>#VALUE!</v>
      </c>
    </row>
    <row r="80" customFormat="false" ht="11.25" hidden="false" customHeight="true" outlineLevel="0" collapsed="false">
      <c r="A80" s="86"/>
      <c r="B80" s="84"/>
      <c r="C80" s="22"/>
      <c r="D80" s="67" t="s">
        <v>281</v>
      </c>
      <c r="E80" s="31" t="n">
        <v>0</v>
      </c>
      <c r="F80" s="31" t="n">
        <v>0</v>
      </c>
      <c r="G80" s="31" t="n">
        <f aca="false">F80*$M$7</f>
        <v>0</v>
      </c>
      <c r="H80" s="31" t="n">
        <f aca="false">G80*$N$7</f>
        <v>0</v>
      </c>
      <c r="I80" s="31" t="n">
        <f aca="false">H80*$O$7</f>
        <v>0</v>
      </c>
      <c r="J80" s="31" t="n">
        <f aca="false">I80*$P$7</f>
        <v>0</v>
      </c>
      <c r="K80" s="31" t="n">
        <f aca="false">E80+F80+G80+H80+I80+J80</f>
        <v>0</v>
      </c>
    </row>
    <row r="81" customFormat="false" ht="11.25" hidden="false" customHeight="true" outlineLevel="0" collapsed="false">
      <c r="A81" s="86"/>
      <c r="B81" s="84"/>
      <c r="C81" s="22"/>
      <c r="D81" s="67" t="s">
        <v>32</v>
      </c>
      <c r="E81" s="31" t="s">
        <v>89</v>
      </c>
      <c r="F81" s="31" t="s">
        <v>89</v>
      </c>
      <c r="G81" s="31" t="e">
        <f aca="false">F81*$M$7</f>
        <v>#VALUE!</v>
      </c>
      <c r="H81" s="31" t="e">
        <f aca="false">G81*$N$7</f>
        <v>#VALUE!</v>
      </c>
      <c r="I81" s="31" t="e">
        <f aca="false">H81*$O$7</f>
        <v>#VALUE!</v>
      </c>
      <c r="J81" s="31" t="e">
        <f aca="false">I81*$P$7</f>
        <v>#VALUE!</v>
      </c>
      <c r="K81" s="31" t="e">
        <f aca="false">E81+F81+G81+H81+I81+J81</f>
        <v>#VALUE!</v>
      </c>
    </row>
    <row r="82" customFormat="false" ht="11.25" hidden="false" customHeight="true" outlineLevel="0" collapsed="false">
      <c r="A82" s="24" t="s">
        <v>294</v>
      </c>
      <c r="B82" s="84" t="s">
        <v>56</v>
      </c>
      <c r="C82" s="22" t="s">
        <v>35</v>
      </c>
      <c r="D82" s="67" t="s">
        <v>28</v>
      </c>
      <c r="E82" s="85" t="e">
        <f aca="false">E83+E84+E85+E86</f>
        <v>#VALUE!</v>
      </c>
      <c r="F82" s="85" t="e">
        <f aca="false">F83+F84+F85+F86</f>
        <v>#VALUE!</v>
      </c>
      <c r="G82" s="85" t="e">
        <f aca="false">G83+G84+G85+G86</f>
        <v>#VALUE!</v>
      </c>
      <c r="H82" s="85" t="e">
        <f aca="false">H83+H84+H85+H86</f>
        <v>#VALUE!</v>
      </c>
      <c r="I82" s="85" t="e">
        <f aca="false">I83+I84+I85+I86</f>
        <v>#VALUE!</v>
      </c>
      <c r="J82" s="85" t="e">
        <f aca="false">J83+J84+J85+J86</f>
        <v>#VALUE!</v>
      </c>
      <c r="K82" s="85" t="e">
        <f aca="false">K83+K84+K85+K86</f>
        <v>#VALUE!</v>
      </c>
    </row>
    <row r="83" customFormat="false" ht="11.25" hidden="false" customHeight="true" outlineLevel="0" collapsed="false">
      <c r="A83" s="86"/>
      <c r="B83" s="84"/>
      <c r="C83" s="22"/>
      <c r="D83" s="67" t="s">
        <v>29</v>
      </c>
      <c r="E83" s="31" t="s">
        <v>89</v>
      </c>
      <c r="F83" s="31" t="s">
        <v>89</v>
      </c>
      <c r="G83" s="31" t="e">
        <f aca="false">F83*$M$7</f>
        <v>#VALUE!</v>
      </c>
      <c r="H83" s="31" t="e">
        <f aca="false">G83*$N$7</f>
        <v>#VALUE!</v>
      </c>
      <c r="I83" s="31" t="e">
        <f aca="false">H83*$O$7</f>
        <v>#VALUE!</v>
      </c>
      <c r="J83" s="31" t="e">
        <f aca="false">I83*$P$7</f>
        <v>#VALUE!</v>
      </c>
      <c r="K83" s="31" t="e">
        <f aca="false">E83+F83+G83+H83+I83+J83</f>
        <v>#VALUE!</v>
      </c>
    </row>
    <row r="84" customFormat="false" ht="11.25" hidden="false" customHeight="true" outlineLevel="0" collapsed="false">
      <c r="A84" s="86"/>
      <c r="B84" s="84"/>
      <c r="C84" s="22"/>
      <c r="D84" s="67" t="s">
        <v>30</v>
      </c>
      <c r="E84" s="31" t="s">
        <v>89</v>
      </c>
      <c r="F84" s="31" t="s">
        <v>89</v>
      </c>
      <c r="G84" s="31" t="e">
        <f aca="false">F84*$M$7</f>
        <v>#VALUE!</v>
      </c>
      <c r="H84" s="31" t="e">
        <f aca="false">G84*$N$7</f>
        <v>#VALUE!</v>
      </c>
      <c r="I84" s="31" t="e">
        <f aca="false">H84*$O$7</f>
        <v>#VALUE!</v>
      </c>
      <c r="J84" s="31" t="e">
        <f aca="false">I84*$P$7</f>
        <v>#VALUE!</v>
      </c>
      <c r="K84" s="31" t="e">
        <f aca="false">E84+F84+G84+H84+I84+J84</f>
        <v>#VALUE!</v>
      </c>
    </row>
    <row r="85" customFormat="false" ht="11.25" hidden="false" customHeight="true" outlineLevel="0" collapsed="false">
      <c r="A85" s="86"/>
      <c r="B85" s="84"/>
      <c r="C85" s="22"/>
      <c r="D85" s="67" t="s">
        <v>281</v>
      </c>
      <c r="E85" s="88" t="n">
        <v>178035.9</v>
      </c>
      <c r="F85" s="88" t="n">
        <v>178035.9</v>
      </c>
      <c r="G85" s="31" t="n">
        <f aca="false">F85*$M$7</f>
        <v>183911.0847</v>
      </c>
      <c r="H85" s="31" t="n">
        <f aca="false">G85*$N$7</f>
        <v>189980.1504951</v>
      </c>
      <c r="I85" s="31" t="n">
        <f aca="false">H85*$O$7</f>
        <v>196059.515310943</v>
      </c>
      <c r="J85" s="31" t="n">
        <f aca="false">I85*$P$7</f>
        <v>202725.538831515</v>
      </c>
      <c r="K85" s="31" t="n">
        <f aca="false">E85+F85+G85+H85+I85+J85</f>
        <v>1128748.08933756</v>
      </c>
    </row>
    <row r="86" customFormat="false" ht="11.25" hidden="false" customHeight="true" outlineLevel="0" collapsed="false">
      <c r="A86" s="86"/>
      <c r="B86" s="84"/>
      <c r="C86" s="22"/>
      <c r="D86" s="67" t="s">
        <v>32</v>
      </c>
      <c r="E86" s="31" t="s">
        <v>89</v>
      </c>
      <c r="F86" s="31" t="s">
        <v>89</v>
      </c>
      <c r="G86" s="31" t="e">
        <f aca="false">F86*$M$7</f>
        <v>#VALUE!</v>
      </c>
      <c r="H86" s="31" t="e">
        <f aca="false">G86*$N$7</f>
        <v>#VALUE!</v>
      </c>
      <c r="I86" s="31" t="e">
        <f aca="false">H86*$O$7</f>
        <v>#VALUE!</v>
      </c>
      <c r="J86" s="31" t="e">
        <f aca="false">I86*$P$7</f>
        <v>#VALUE!</v>
      </c>
      <c r="K86" s="31" t="e">
        <f aca="false">E86+F86+G86+H86+I86+J86</f>
        <v>#VALUE!</v>
      </c>
    </row>
    <row r="87" customFormat="false" ht="11.25" hidden="false" customHeight="true" outlineLevel="0" collapsed="false">
      <c r="A87" s="24" t="s">
        <v>295</v>
      </c>
      <c r="B87" s="84" t="s">
        <v>58</v>
      </c>
      <c r="C87" s="22" t="s">
        <v>35</v>
      </c>
      <c r="D87" s="67" t="s">
        <v>28</v>
      </c>
      <c r="E87" s="85" t="e">
        <f aca="false">E88+E89+E90+E91</f>
        <v>#VALUE!</v>
      </c>
      <c r="F87" s="85" t="e">
        <f aca="false">F88+F89+F90+F91</f>
        <v>#VALUE!</v>
      </c>
      <c r="G87" s="85" t="e">
        <f aca="false">G88+G89+G90+G91</f>
        <v>#VALUE!</v>
      </c>
      <c r="H87" s="85" t="e">
        <f aca="false">H88+H89+H90+H91</f>
        <v>#VALUE!</v>
      </c>
      <c r="I87" s="85" t="e">
        <f aca="false">I88+I89+I90+I91</f>
        <v>#VALUE!</v>
      </c>
      <c r="J87" s="85" t="e">
        <f aca="false">J88+J89+J90+J91</f>
        <v>#VALUE!</v>
      </c>
      <c r="K87" s="85" t="e">
        <f aca="false">K88+K89+K90+K91</f>
        <v>#VALUE!</v>
      </c>
    </row>
    <row r="88" customFormat="false" ht="11.25" hidden="false" customHeight="true" outlineLevel="0" collapsed="false">
      <c r="A88" s="86"/>
      <c r="B88" s="84"/>
      <c r="C88" s="22"/>
      <c r="D88" s="67" t="s">
        <v>29</v>
      </c>
      <c r="E88" s="31" t="s">
        <v>89</v>
      </c>
      <c r="F88" s="31" t="s">
        <v>89</v>
      </c>
      <c r="G88" s="31" t="e">
        <f aca="false">F88*$M$7</f>
        <v>#VALUE!</v>
      </c>
      <c r="H88" s="31" t="e">
        <f aca="false">G88*$N$7</f>
        <v>#VALUE!</v>
      </c>
      <c r="I88" s="31" t="e">
        <f aca="false">H88*$O$7</f>
        <v>#VALUE!</v>
      </c>
      <c r="J88" s="31" t="e">
        <f aca="false">I88*$P$7</f>
        <v>#VALUE!</v>
      </c>
      <c r="K88" s="31" t="e">
        <f aca="false">E88+F88+G88+H88+I88+J88</f>
        <v>#VALUE!</v>
      </c>
    </row>
    <row r="89" customFormat="false" ht="11.25" hidden="false" customHeight="true" outlineLevel="0" collapsed="false">
      <c r="A89" s="86"/>
      <c r="B89" s="84"/>
      <c r="C89" s="22"/>
      <c r="D89" s="67" t="s">
        <v>30</v>
      </c>
      <c r="E89" s="31" t="s">
        <v>373</v>
      </c>
      <c r="F89" s="31" t="s">
        <v>373</v>
      </c>
      <c r="G89" s="31" t="e">
        <f aca="false">F89*$M$7</f>
        <v>#VALUE!</v>
      </c>
      <c r="H89" s="31" t="e">
        <f aca="false">G89*$N$7</f>
        <v>#VALUE!</v>
      </c>
      <c r="I89" s="31" t="e">
        <f aca="false">H89*$O$7</f>
        <v>#VALUE!</v>
      </c>
      <c r="J89" s="31" t="e">
        <f aca="false">I89*$P$7</f>
        <v>#VALUE!</v>
      </c>
      <c r="K89" s="31" t="e">
        <f aca="false">E89+F89+G89+H89+I89+J89</f>
        <v>#VALUE!</v>
      </c>
    </row>
    <row r="90" customFormat="false" ht="11.25" hidden="false" customHeight="true" outlineLevel="0" collapsed="false">
      <c r="A90" s="86"/>
      <c r="B90" s="84"/>
      <c r="C90" s="22"/>
      <c r="D90" s="67" t="s">
        <v>281</v>
      </c>
      <c r="E90" s="31" t="s">
        <v>89</v>
      </c>
      <c r="F90" s="31" t="s">
        <v>89</v>
      </c>
      <c r="G90" s="31" t="e">
        <f aca="false">F90*$M$7</f>
        <v>#VALUE!</v>
      </c>
      <c r="H90" s="31" t="e">
        <f aca="false">G90*$N$7</f>
        <v>#VALUE!</v>
      </c>
      <c r="I90" s="31" t="e">
        <f aca="false">H90*$O$7</f>
        <v>#VALUE!</v>
      </c>
      <c r="J90" s="31" t="e">
        <f aca="false">I90*$P$7</f>
        <v>#VALUE!</v>
      </c>
      <c r="K90" s="31" t="e">
        <f aca="false">E90+F90+G90+H90+I90+J90</f>
        <v>#VALUE!</v>
      </c>
    </row>
    <row r="91" customFormat="false" ht="11.25" hidden="false" customHeight="true" outlineLevel="0" collapsed="false">
      <c r="A91" s="86"/>
      <c r="B91" s="84"/>
      <c r="C91" s="22"/>
      <c r="D91" s="67" t="s">
        <v>32</v>
      </c>
      <c r="E91" s="31" t="s">
        <v>89</v>
      </c>
      <c r="F91" s="31" t="s">
        <v>89</v>
      </c>
      <c r="G91" s="31" t="e">
        <f aca="false">F91*$M$7</f>
        <v>#VALUE!</v>
      </c>
      <c r="H91" s="31" t="e">
        <f aca="false">G91*$N$7</f>
        <v>#VALUE!</v>
      </c>
      <c r="I91" s="31" t="e">
        <f aca="false">H91*$O$7</f>
        <v>#VALUE!</v>
      </c>
      <c r="J91" s="31" t="e">
        <f aca="false">I91*$P$7</f>
        <v>#VALUE!</v>
      </c>
      <c r="K91" s="31" t="e">
        <f aca="false">E91+F91+G91+H91+I91+J91</f>
        <v>#VALUE!</v>
      </c>
    </row>
    <row r="92" customFormat="false" ht="11.25" hidden="false" customHeight="true" outlineLevel="0" collapsed="false">
      <c r="A92" s="24" t="s">
        <v>296</v>
      </c>
      <c r="B92" s="84" t="s">
        <v>60</v>
      </c>
      <c r="C92" s="22" t="s">
        <v>35</v>
      </c>
      <c r="D92" s="67" t="s">
        <v>28</v>
      </c>
      <c r="E92" s="85" t="e">
        <f aca="false">E93+E94+E95+E96</f>
        <v>#VALUE!</v>
      </c>
      <c r="F92" s="85" t="e">
        <f aca="false">F93+F94+F95+F96</f>
        <v>#VALUE!</v>
      </c>
      <c r="G92" s="85" t="e">
        <f aca="false">G93+G94+G95+G96</f>
        <v>#VALUE!</v>
      </c>
      <c r="H92" s="85" t="e">
        <f aca="false">H93+H94+H95+H96</f>
        <v>#VALUE!</v>
      </c>
      <c r="I92" s="85" t="e">
        <f aca="false">I93+I94+I95+I96</f>
        <v>#VALUE!</v>
      </c>
      <c r="J92" s="85" t="e">
        <f aca="false">J93+J94+J95+J96</f>
        <v>#VALUE!</v>
      </c>
      <c r="K92" s="85" t="e">
        <f aca="false">K93+K94+K95+K96</f>
        <v>#VALUE!</v>
      </c>
    </row>
    <row r="93" customFormat="false" ht="11.25" hidden="false" customHeight="true" outlineLevel="0" collapsed="false">
      <c r="A93" s="86"/>
      <c r="B93" s="84"/>
      <c r="C93" s="22"/>
      <c r="D93" s="67" t="s">
        <v>29</v>
      </c>
      <c r="E93" s="31" t="s">
        <v>89</v>
      </c>
      <c r="F93" s="31" t="s">
        <v>89</v>
      </c>
      <c r="G93" s="31" t="e">
        <f aca="false">F93*$M$7</f>
        <v>#VALUE!</v>
      </c>
      <c r="H93" s="31" t="e">
        <f aca="false">G93*$N$7</f>
        <v>#VALUE!</v>
      </c>
      <c r="I93" s="31" t="e">
        <f aca="false">H93*$O$7</f>
        <v>#VALUE!</v>
      </c>
      <c r="J93" s="31" t="e">
        <f aca="false">I93*$P$7</f>
        <v>#VALUE!</v>
      </c>
      <c r="K93" s="31" t="e">
        <f aca="false">E93+F93+G93+H93+I93+J93</f>
        <v>#VALUE!</v>
      </c>
    </row>
    <row r="94" customFormat="false" ht="11.25" hidden="false" customHeight="true" outlineLevel="0" collapsed="false">
      <c r="A94" s="86"/>
      <c r="B94" s="84"/>
      <c r="C94" s="22"/>
      <c r="D94" s="67" t="s">
        <v>30</v>
      </c>
      <c r="E94" s="31" t="s">
        <v>89</v>
      </c>
      <c r="F94" s="31" t="s">
        <v>89</v>
      </c>
      <c r="G94" s="31" t="e">
        <f aca="false">F94*$M$7</f>
        <v>#VALUE!</v>
      </c>
      <c r="H94" s="31" t="e">
        <f aca="false">G94*$N$7</f>
        <v>#VALUE!</v>
      </c>
      <c r="I94" s="31" t="e">
        <f aca="false">H94*$O$7</f>
        <v>#VALUE!</v>
      </c>
      <c r="J94" s="31" t="e">
        <f aca="false">I94*$P$7</f>
        <v>#VALUE!</v>
      </c>
      <c r="K94" s="31" t="e">
        <f aca="false">E94+F94+G94+H94+I94+J94</f>
        <v>#VALUE!</v>
      </c>
    </row>
    <row r="95" customFormat="false" ht="11.25" hidden="false" customHeight="true" outlineLevel="0" collapsed="false">
      <c r="A95" s="86"/>
      <c r="B95" s="84"/>
      <c r="C95" s="22"/>
      <c r="D95" s="67" t="s">
        <v>281</v>
      </c>
      <c r="E95" s="31" t="s">
        <v>89</v>
      </c>
      <c r="F95" s="31" t="s">
        <v>89</v>
      </c>
      <c r="G95" s="31" t="e">
        <f aca="false">F95*$M$7</f>
        <v>#VALUE!</v>
      </c>
      <c r="H95" s="31" t="e">
        <f aca="false">G95*$N$7</f>
        <v>#VALUE!</v>
      </c>
      <c r="I95" s="31" t="e">
        <f aca="false">H95*$O$7</f>
        <v>#VALUE!</v>
      </c>
      <c r="J95" s="31" t="e">
        <f aca="false">I95*$P$7</f>
        <v>#VALUE!</v>
      </c>
      <c r="K95" s="31" t="e">
        <f aca="false">E95+F95+G95+H95+I95+J95</f>
        <v>#VALUE!</v>
      </c>
    </row>
    <row r="96" customFormat="false" ht="11.25" hidden="false" customHeight="true" outlineLevel="0" collapsed="false">
      <c r="A96" s="86"/>
      <c r="B96" s="84"/>
      <c r="C96" s="22"/>
      <c r="D96" s="67" t="s">
        <v>32</v>
      </c>
      <c r="E96" s="31" t="s">
        <v>89</v>
      </c>
      <c r="F96" s="31" t="s">
        <v>89</v>
      </c>
      <c r="G96" s="31" t="e">
        <f aca="false">F96*$M$7</f>
        <v>#VALUE!</v>
      </c>
      <c r="H96" s="31" t="e">
        <f aca="false">G96*$N$7</f>
        <v>#VALUE!</v>
      </c>
      <c r="I96" s="31" t="e">
        <f aca="false">H96*$O$7</f>
        <v>#VALUE!</v>
      </c>
      <c r="J96" s="31" t="e">
        <f aca="false">I96*$P$7</f>
        <v>#VALUE!</v>
      </c>
      <c r="K96" s="31" t="e">
        <f aca="false">E96+F96+G96+H96+I96+J96</f>
        <v>#VALUE!</v>
      </c>
    </row>
    <row r="97" customFormat="false" ht="11.25" hidden="false" customHeight="true" outlineLevel="0" collapsed="false">
      <c r="A97" s="24" t="s">
        <v>297</v>
      </c>
      <c r="B97" s="84" t="s">
        <v>298</v>
      </c>
      <c r="C97" s="22" t="s">
        <v>35</v>
      </c>
      <c r="D97" s="67" t="s">
        <v>28</v>
      </c>
      <c r="E97" s="85" t="e">
        <f aca="false">E98+E99+E100+E101</f>
        <v>#VALUE!</v>
      </c>
      <c r="F97" s="85" t="e">
        <f aca="false">F98+F99+F100+F101</f>
        <v>#VALUE!</v>
      </c>
      <c r="G97" s="85" t="e">
        <f aca="false">G98+G99+G100+G101</f>
        <v>#VALUE!</v>
      </c>
      <c r="H97" s="85" t="e">
        <f aca="false">H98+H99+H100+H101</f>
        <v>#VALUE!</v>
      </c>
      <c r="I97" s="85" t="e">
        <f aca="false">I98+I99+I100+I101</f>
        <v>#VALUE!</v>
      </c>
      <c r="J97" s="85" t="e">
        <f aca="false">J98+J99+J100+J101</f>
        <v>#VALUE!</v>
      </c>
      <c r="K97" s="85" t="e">
        <f aca="false">K98+K99+K100+K101</f>
        <v>#VALUE!</v>
      </c>
    </row>
    <row r="98" customFormat="false" ht="11.25" hidden="false" customHeight="true" outlineLevel="0" collapsed="false">
      <c r="A98" s="86"/>
      <c r="B98" s="84"/>
      <c r="C98" s="22"/>
      <c r="D98" s="67" t="s">
        <v>29</v>
      </c>
      <c r="E98" s="31" t="s">
        <v>89</v>
      </c>
      <c r="F98" s="31" t="s">
        <v>89</v>
      </c>
      <c r="G98" s="31" t="e">
        <f aca="false">F98*$M$7</f>
        <v>#VALUE!</v>
      </c>
      <c r="H98" s="31" t="e">
        <f aca="false">G98*$N$7</f>
        <v>#VALUE!</v>
      </c>
      <c r="I98" s="31" t="e">
        <f aca="false">H98*$O$7</f>
        <v>#VALUE!</v>
      </c>
      <c r="J98" s="31" t="e">
        <f aca="false">I98*$P$7</f>
        <v>#VALUE!</v>
      </c>
      <c r="K98" s="31" t="e">
        <f aca="false">E98+F98+G98+H98+I98+J98</f>
        <v>#VALUE!</v>
      </c>
    </row>
    <row r="99" customFormat="false" ht="11.25" hidden="false" customHeight="true" outlineLevel="0" collapsed="false">
      <c r="A99" s="86"/>
      <c r="B99" s="84"/>
      <c r="C99" s="22"/>
      <c r="D99" s="67" t="s">
        <v>30</v>
      </c>
      <c r="E99" s="31" t="s">
        <v>89</v>
      </c>
      <c r="F99" s="31" t="s">
        <v>89</v>
      </c>
      <c r="G99" s="31" t="e">
        <f aca="false">F99*$M$7</f>
        <v>#VALUE!</v>
      </c>
      <c r="H99" s="31" t="e">
        <f aca="false">G99*$N$7</f>
        <v>#VALUE!</v>
      </c>
      <c r="I99" s="31" t="e">
        <f aca="false">H99*$O$7</f>
        <v>#VALUE!</v>
      </c>
      <c r="J99" s="31" t="e">
        <f aca="false">I99*$P$7</f>
        <v>#VALUE!</v>
      </c>
      <c r="K99" s="31" t="e">
        <f aca="false">E99+F99+G99+H99+I99+J99</f>
        <v>#VALUE!</v>
      </c>
    </row>
    <row r="100" customFormat="false" ht="11.25" hidden="false" customHeight="true" outlineLevel="0" collapsed="false">
      <c r="A100" s="86"/>
      <c r="B100" s="84"/>
      <c r="C100" s="22"/>
      <c r="D100" s="67" t="s">
        <v>281</v>
      </c>
      <c r="E100" s="31" t="s">
        <v>89</v>
      </c>
      <c r="F100" s="31" t="s">
        <v>89</v>
      </c>
      <c r="G100" s="31" t="e">
        <f aca="false">F100*$M$7</f>
        <v>#VALUE!</v>
      </c>
      <c r="H100" s="31" t="e">
        <f aca="false">G100*$N$7</f>
        <v>#VALUE!</v>
      </c>
      <c r="I100" s="31" t="e">
        <f aca="false">H100*$O$7</f>
        <v>#VALUE!</v>
      </c>
      <c r="J100" s="31" t="e">
        <f aca="false">I100*$P$7</f>
        <v>#VALUE!</v>
      </c>
      <c r="K100" s="31" t="e">
        <f aca="false">E100+F100+G100+H100+I100+J100</f>
        <v>#VALUE!</v>
      </c>
    </row>
    <row r="101" customFormat="false" ht="11.25" hidden="false" customHeight="true" outlineLevel="0" collapsed="false">
      <c r="A101" s="86"/>
      <c r="B101" s="84"/>
      <c r="C101" s="22"/>
      <c r="D101" s="67" t="s">
        <v>32</v>
      </c>
      <c r="E101" s="31" t="s">
        <v>89</v>
      </c>
      <c r="F101" s="31" t="s">
        <v>89</v>
      </c>
      <c r="G101" s="31" t="e">
        <f aca="false">F101*$M$7</f>
        <v>#VALUE!</v>
      </c>
      <c r="H101" s="31" t="e">
        <f aca="false">G101*$N$7</f>
        <v>#VALUE!</v>
      </c>
      <c r="I101" s="31" t="e">
        <f aca="false">H101*$O$7</f>
        <v>#VALUE!</v>
      </c>
      <c r="J101" s="31" t="e">
        <f aca="false">I101*$P$7</f>
        <v>#VALUE!</v>
      </c>
      <c r="K101" s="31" t="e">
        <f aca="false">E101+F101+G101+H101+I101+J101</f>
        <v>#VALUE!</v>
      </c>
    </row>
    <row r="102" s="83" customFormat="true" ht="11.25" hidden="false" customHeight="true" outlineLevel="0" collapsed="false">
      <c r="A102" s="78" t="s">
        <v>299</v>
      </c>
      <c r="B102" s="89" t="s">
        <v>300</v>
      </c>
      <c r="C102" s="79" t="s">
        <v>27</v>
      </c>
      <c r="D102" s="79" t="s">
        <v>28</v>
      </c>
      <c r="E102" s="91" t="e">
        <f aca="false">E103+E104+E105+E106</f>
        <v>#VALUE!</v>
      </c>
      <c r="F102" s="91" t="e">
        <f aca="false">F103+F104+F105+F106</f>
        <v>#VALUE!</v>
      </c>
      <c r="G102" s="91" t="e">
        <f aca="false">G103+G104+G105+G106</f>
        <v>#VALUE!</v>
      </c>
      <c r="H102" s="91" t="e">
        <f aca="false">H103+H104+H105+H106</f>
        <v>#VALUE!</v>
      </c>
      <c r="I102" s="91" t="e">
        <f aca="false">I103+I104+I105+I106</f>
        <v>#VALUE!</v>
      </c>
      <c r="J102" s="91" t="e">
        <f aca="false">J103+J104+J105+J106</f>
        <v>#VALUE!</v>
      </c>
      <c r="K102" s="91" t="e">
        <f aca="false">K103+K104+K105+K106</f>
        <v>#VALUE!</v>
      </c>
      <c r="L102" s="82" t="s">
        <v>371</v>
      </c>
    </row>
    <row r="103" customFormat="false" ht="11.25" hidden="false" customHeight="true" outlineLevel="0" collapsed="false">
      <c r="A103" s="65"/>
      <c r="B103" s="89"/>
      <c r="C103" s="92"/>
      <c r="D103" s="77" t="s">
        <v>29</v>
      </c>
      <c r="E103" s="68" t="e">
        <f aca="false">E108</f>
        <v>#VALUE!</v>
      </c>
      <c r="F103" s="68" t="e">
        <f aca="false">F108</f>
        <v>#VALUE!</v>
      </c>
      <c r="G103" s="68" t="e">
        <f aca="false">G108</f>
        <v>#VALUE!</v>
      </c>
      <c r="H103" s="68" t="e">
        <f aca="false">H108</f>
        <v>#VALUE!</v>
      </c>
      <c r="I103" s="68" t="e">
        <f aca="false">I108</f>
        <v>#VALUE!</v>
      </c>
      <c r="J103" s="68" t="e">
        <f aca="false">J108</f>
        <v>#VALUE!</v>
      </c>
      <c r="K103" s="68" t="e">
        <f aca="false">E103+F103+G103+H103+I103+J103</f>
        <v>#VALUE!</v>
      </c>
    </row>
    <row r="104" customFormat="false" ht="11.25" hidden="false" customHeight="true" outlineLevel="0" collapsed="false">
      <c r="A104" s="65"/>
      <c r="B104" s="89"/>
      <c r="C104" s="92"/>
      <c r="D104" s="77" t="s">
        <v>30</v>
      </c>
      <c r="E104" s="68" t="e">
        <f aca="false">E109</f>
        <v>#VALUE!</v>
      </c>
      <c r="F104" s="68" t="e">
        <f aca="false">F109</f>
        <v>#VALUE!</v>
      </c>
      <c r="G104" s="68" t="e">
        <f aca="false">G109</f>
        <v>#VALUE!</v>
      </c>
      <c r="H104" s="68" t="e">
        <f aca="false">H109</f>
        <v>#VALUE!</v>
      </c>
      <c r="I104" s="68" t="e">
        <f aca="false">I109</f>
        <v>#VALUE!</v>
      </c>
      <c r="J104" s="68" t="e">
        <f aca="false">J109</f>
        <v>#VALUE!</v>
      </c>
      <c r="K104" s="68" t="e">
        <f aca="false">E104+F104+G104+H104+I104+J104</f>
        <v>#VALUE!</v>
      </c>
    </row>
    <row r="105" customFormat="false" ht="11.25" hidden="false" customHeight="true" outlineLevel="0" collapsed="false">
      <c r="A105" s="65"/>
      <c r="B105" s="89"/>
      <c r="C105" s="92"/>
      <c r="D105" s="77" t="s">
        <v>281</v>
      </c>
      <c r="E105" s="68" t="e">
        <f aca="false">E110</f>
        <v>#VALUE!</v>
      </c>
      <c r="F105" s="68" t="e">
        <f aca="false">F110</f>
        <v>#VALUE!</v>
      </c>
      <c r="G105" s="68" t="e">
        <f aca="false">G110</f>
        <v>#VALUE!</v>
      </c>
      <c r="H105" s="68" t="e">
        <f aca="false">H110</f>
        <v>#VALUE!</v>
      </c>
      <c r="I105" s="68" t="e">
        <f aca="false">I110</f>
        <v>#VALUE!</v>
      </c>
      <c r="J105" s="68" t="e">
        <f aca="false">J110</f>
        <v>#VALUE!</v>
      </c>
      <c r="K105" s="68" t="e">
        <f aca="false">E105+F105+G105+H105+I105+J105</f>
        <v>#VALUE!</v>
      </c>
    </row>
    <row r="106" customFormat="false" ht="11.25" hidden="false" customHeight="true" outlineLevel="0" collapsed="false">
      <c r="A106" s="65"/>
      <c r="B106" s="89"/>
      <c r="C106" s="92"/>
      <c r="D106" s="77" t="s">
        <v>32</v>
      </c>
      <c r="E106" s="68" t="e">
        <f aca="false">E111</f>
        <v>#VALUE!</v>
      </c>
      <c r="F106" s="68" t="e">
        <f aca="false">F111</f>
        <v>#VALUE!</v>
      </c>
      <c r="G106" s="68" t="e">
        <f aca="false">G111</f>
        <v>#VALUE!</v>
      </c>
      <c r="H106" s="68" t="e">
        <f aca="false">H111</f>
        <v>#VALUE!</v>
      </c>
      <c r="I106" s="68" t="e">
        <f aca="false">I111</f>
        <v>#VALUE!</v>
      </c>
      <c r="J106" s="68" t="e">
        <f aca="false">J111</f>
        <v>#VALUE!</v>
      </c>
      <c r="K106" s="68" t="e">
        <f aca="false">E106+F106+G106+H106+I106+J106</f>
        <v>#VALUE!</v>
      </c>
    </row>
    <row r="107" customFormat="false" ht="11.25" hidden="false" customHeight="true" outlineLevel="0" collapsed="false">
      <c r="A107" s="65"/>
      <c r="B107" s="89"/>
      <c r="C107" s="19" t="s">
        <v>35</v>
      </c>
      <c r="D107" s="79" t="s">
        <v>28</v>
      </c>
      <c r="E107" s="81" t="e">
        <f aca="false">E108+E109+E110+E111</f>
        <v>#VALUE!</v>
      </c>
      <c r="F107" s="81" t="e">
        <f aca="false">F108+F109+F110+F111</f>
        <v>#VALUE!</v>
      </c>
      <c r="G107" s="81" t="e">
        <f aca="false">G108+G109+G110+G111</f>
        <v>#VALUE!</v>
      </c>
      <c r="H107" s="81" t="e">
        <f aca="false">H108+H109+H110+H111</f>
        <v>#VALUE!</v>
      </c>
      <c r="I107" s="81" t="e">
        <f aca="false">I108+I109+I110+I111</f>
        <v>#VALUE!</v>
      </c>
      <c r="J107" s="81" t="e">
        <f aca="false">J108+J109+J110+J111</f>
        <v>#VALUE!</v>
      </c>
      <c r="K107" s="81" t="e">
        <f aca="false">K108+K109+K110+K111</f>
        <v>#VALUE!</v>
      </c>
    </row>
    <row r="108" customFormat="false" ht="11.25" hidden="false" customHeight="true" outlineLevel="0" collapsed="false">
      <c r="A108" s="65"/>
      <c r="B108" s="89"/>
      <c r="C108" s="19"/>
      <c r="D108" s="77" t="s">
        <v>29</v>
      </c>
      <c r="E108" s="68" t="e">
        <f aca="false">E113+E118</f>
        <v>#VALUE!</v>
      </c>
      <c r="F108" s="68" t="e">
        <f aca="false">F113+F118</f>
        <v>#VALUE!</v>
      </c>
      <c r="G108" s="68" t="e">
        <f aca="false">G113+G118</f>
        <v>#VALUE!</v>
      </c>
      <c r="H108" s="68" t="e">
        <f aca="false">H113+H118</f>
        <v>#VALUE!</v>
      </c>
      <c r="I108" s="68" t="e">
        <f aca="false">I113+I118</f>
        <v>#VALUE!</v>
      </c>
      <c r="J108" s="68" t="e">
        <f aca="false">J113+J118</f>
        <v>#VALUE!</v>
      </c>
      <c r="K108" s="68" t="e">
        <f aca="false">E108+F108+G108+H108+I108+J108</f>
        <v>#VALUE!</v>
      </c>
    </row>
    <row r="109" customFormat="false" ht="11.25" hidden="false" customHeight="true" outlineLevel="0" collapsed="false">
      <c r="A109" s="65"/>
      <c r="B109" s="89"/>
      <c r="C109" s="19"/>
      <c r="D109" s="77" t="s">
        <v>30</v>
      </c>
      <c r="E109" s="68" t="e">
        <f aca="false">E114+E119</f>
        <v>#VALUE!</v>
      </c>
      <c r="F109" s="68" t="e">
        <f aca="false">F114+F119</f>
        <v>#VALUE!</v>
      </c>
      <c r="G109" s="68" t="e">
        <f aca="false">G114+G119</f>
        <v>#VALUE!</v>
      </c>
      <c r="H109" s="68" t="e">
        <f aca="false">H114+H119</f>
        <v>#VALUE!</v>
      </c>
      <c r="I109" s="68" t="e">
        <f aca="false">I114+I119</f>
        <v>#VALUE!</v>
      </c>
      <c r="J109" s="68" t="e">
        <f aca="false">J114+J119</f>
        <v>#VALUE!</v>
      </c>
      <c r="K109" s="68" t="e">
        <f aca="false">E109+F109+G109+H109+I109+J109</f>
        <v>#VALUE!</v>
      </c>
    </row>
    <row r="110" customFormat="false" ht="11.25" hidden="false" customHeight="true" outlineLevel="0" collapsed="false">
      <c r="A110" s="65"/>
      <c r="B110" s="89"/>
      <c r="C110" s="19"/>
      <c r="D110" s="77" t="s">
        <v>281</v>
      </c>
      <c r="E110" s="68" t="e">
        <f aca="false">E115+E120</f>
        <v>#VALUE!</v>
      </c>
      <c r="F110" s="68" t="e">
        <f aca="false">F115+F120</f>
        <v>#VALUE!</v>
      </c>
      <c r="G110" s="68" t="e">
        <f aca="false">G115+G120</f>
        <v>#VALUE!</v>
      </c>
      <c r="H110" s="68" t="e">
        <f aca="false">H115+H120</f>
        <v>#VALUE!</v>
      </c>
      <c r="I110" s="68" t="e">
        <f aca="false">I115+I120</f>
        <v>#VALUE!</v>
      </c>
      <c r="J110" s="68" t="e">
        <f aca="false">J115+J120</f>
        <v>#VALUE!</v>
      </c>
      <c r="K110" s="68" t="e">
        <f aca="false">E110+F110+G110+H110+I110+J110</f>
        <v>#VALUE!</v>
      </c>
    </row>
    <row r="111" customFormat="false" ht="11.25" hidden="false" customHeight="true" outlineLevel="0" collapsed="false">
      <c r="A111" s="65"/>
      <c r="B111" s="89"/>
      <c r="C111" s="19"/>
      <c r="D111" s="77" t="s">
        <v>32</v>
      </c>
      <c r="E111" s="68" t="e">
        <f aca="false">E116+E121</f>
        <v>#VALUE!</v>
      </c>
      <c r="F111" s="68" t="e">
        <f aca="false">F116+F121</f>
        <v>#VALUE!</v>
      </c>
      <c r="G111" s="68" t="e">
        <f aca="false">G116+G121</f>
        <v>#VALUE!</v>
      </c>
      <c r="H111" s="68" t="e">
        <f aca="false">H116+H121</f>
        <v>#VALUE!</v>
      </c>
      <c r="I111" s="68" t="e">
        <f aca="false">I116+I121</f>
        <v>#VALUE!</v>
      </c>
      <c r="J111" s="68" t="e">
        <f aca="false">J116+J121</f>
        <v>#VALUE!</v>
      </c>
      <c r="K111" s="68" t="e">
        <f aca="false">E111+F111+G111+H111+I111+J111</f>
        <v>#VALUE!</v>
      </c>
    </row>
    <row r="112" customFormat="false" ht="11.25" hidden="false" customHeight="true" outlineLevel="0" collapsed="false">
      <c r="A112" s="20" t="s">
        <v>301</v>
      </c>
      <c r="B112" s="19" t="s">
        <v>64</v>
      </c>
      <c r="C112" s="19" t="s">
        <v>35</v>
      </c>
      <c r="D112" s="77" t="s">
        <v>28</v>
      </c>
      <c r="E112" s="81" t="e">
        <f aca="false">E113+E114+E115+E116</f>
        <v>#VALUE!</v>
      </c>
      <c r="F112" s="81" t="e">
        <f aca="false">F113+F114+F115+F116</f>
        <v>#VALUE!</v>
      </c>
      <c r="G112" s="81" t="e">
        <f aca="false">G113+G114+G115+G116</f>
        <v>#VALUE!</v>
      </c>
      <c r="H112" s="81" t="e">
        <f aca="false">H113+H114+H115+H116</f>
        <v>#VALUE!</v>
      </c>
      <c r="I112" s="81" t="e">
        <f aca="false">I113+I114+I115+I116</f>
        <v>#VALUE!</v>
      </c>
      <c r="J112" s="81" t="e">
        <f aca="false">J113+J114+J115+J116</f>
        <v>#VALUE!</v>
      </c>
      <c r="K112" s="81" t="e">
        <f aca="false">K113+K114+K115+K116</f>
        <v>#VALUE!</v>
      </c>
    </row>
    <row r="113" customFormat="false" ht="11.25" hidden="false" customHeight="true" outlineLevel="0" collapsed="false">
      <c r="A113" s="65"/>
      <c r="B113" s="19"/>
      <c r="C113" s="19"/>
      <c r="D113" s="77" t="s">
        <v>29</v>
      </c>
      <c r="E113" s="176" t="s">
        <v>89</v>
      </c>
      <c r="F113" s="176" t="s">
        <v>89</v>
      </c>
      <c r="G113" s="68" t="e">
        <f aca="false">F113*$M$7</f>
        <v>#VALUE!</v>
      </c>
      <c r="H113" s="176" t="e">
        <f aca="false">G113*$N$7</f>
        <v>#VALUE!</v>
      </c>
      <c r="I113" s="176" t="e">
        <f aca="false">H113*$O$7</f>
        <v>#VALUE!</v>
      </c>
      <c r="J113" s="68" t="e">
        <f aca="false">I113*$P$7</f>
        <v>#VALUE!</v>
      </c>
      <c r="K113" s="68" t="e">
        <f aca="false">E113+F113+G113+H113+I113+J113</f>
        <v>#VALUE!</v>
      </c>
    </row>
    <row r="114" customFormat="false" ht="11.25" hidden="false" customHeight="true" outlineLevel="0" collapsed="false">
      <c r="A114" s="65"/>
      <c r="B114" s="19"/>
      <c r="C114" s="19"/>
      <c r="D114" s="77" t="s">
        <v>30</v>
      </c>
      <c r="E114" s="176" t="s">
        <v>89</v>
      </c>
      <c r="F114" s="176" t="s">
        <v>89</v>
      </c>
      <c r="G114" s="68" t="e">
        <f aca="false">F114*$M$7</f>
        <v>#VALUE!</v>
      </c>
      <c r="H114" s="176" t="e">
        <f aca="false">G114*$N$7</f>
        <v>#VALUE!</v>
      </c>
      <c r="I114" s="176" t="e">
        <f aca="false">H114*$O$7</f>
        <v>#VALUE!</v>
      </c>
      <c r="J114" s="68" t="e">
        <f aca="false">I114*$P$7</f>
        <v>#VALUE!</v>
      </c>
      <c r="K114" s="68" t="e">
        <f aca="false">E114+F114+G114+H114+I114+J114</f>
        <v>#VALUE!</v>
      </c>
    </row>
    <row r="115" customFormat="false" ht="11.25" hidden="false" customHeight="true" outlineLevel="0" collapsed="false">
      <c r="A115" s="65"/>
      <c r="B115" s="19"/>
      <c r="C115" s="19"/>
      <c r="D115" s="77" t="s">
        <v>281</v>
      </c>
      <c r="E115" s="176" t="s">
        <v>374</v>
      </c>
      <c r="F115" s="176" t="s">
        <v>374</v>
      </c>
      <c r="G115" s="68" t="e">
        <f aca="false">F115*$M$7</f>
        <v>#VALUE!</v>
      </c>
      <c r="H115" s="176" t="e">
        <f aca="false">G115*$N$7</f>
        <v>#VALUE!</v>
      </c>
      <c r="I115" s="176" t="e">
        <f aca="false">H115*$O$7</f>
        <v>#VALUE!</v>
      </c>
      <c r="J115" s="68" t="e">
        <f aca="false">I115*$P$7</f>
        <v>#VALUE!</v>
      </c>
      <c r="K115" s="68" t="e">
        <f aca="false">E115+F115+G115+H115+I115+J115</f>
        <v>#VALUE!</v>
      </c>
    </row>
    <row r="116" customFormat="false" ht="11.25" hidden="false" customHeight="true" outlineLevel="0" collapsed="false">
      <c r="A116" s="65"/>
      <c r="B116" s="19"/>
      <c r="C116" s="19"/>
      <c r="D116" s="77" t="s">
        <v>32</v>
      </c>
      <c r="E116" s="176" t="s">
        <v>89</v>
      </c>
      <c r="F116" s="176" t="s">
        <v>89</v>
      </c>
      <c r="G116" s="68" t="e">
        <f aca="false">F116*$M$7</f>
        <v>#VALUE!</v>
      </c>
      <c r="H116" s="176" t="e">
        <f aca="false">G116*$N$7</f>
        <v>#VALUE!</v>
      </c>
      <c r="I116" s="176" t="e">
        <f aca="false">H116*$O$7</f>
        <v>#VALUE!</v>
      </c>
      <c r="J116" s="68" t="e">
        <f aca="false">I116*$P$7</f>
        <v>#VALUE!</v>
      </c>
      <c r="K116" s="68" t="e">
        <f aca="false">E116+F116+G116+H116+I116+J116</f>
        <v>#VALUE!</v>
      </c>
    </row>
    <row r="117" customFormat="false" ht="11.25" hidden="false" customHeight="true" outlineLevel="0" collapsed="false">
      <c r="A117" s="20" t="s">
        <v>302</v>
      </c>
      <c r="B117" s="19" t="s">
        <v>66</v>
      </c>
      <c r="C117" s="19" t="s">
        <v>35</v>
      </c>
      <c r="D117" s="77" t="s">
        <v>28</v>
      </c>
      <c r="E117" s="81" t="e">
        <f aca="false">E118+E119+E120+E121</f>
        <v>#VALUE!</v>
      </c>
      <c r="F117" s="81" t="e">
        <f aca="false">F118+F119+F120+F121</f>
        <v>#VALUE!</v>
      </c>
      <c r="G117" s="81" t="e">
        <f aca="false">G118+G119+G120+G121</f>
        <v>#VALUE!</v>
      </c>
      <c r="H117" s="81" t="e">
        <f aca="false">H118+H119+H120+H121</f>
        <v>#VALUE!</v>
      </c>
      <c r="I117" s="81" t="e">
        <f aca="false">I118+I119+I120+I121</f>
        <v>#VALUE!</v>
      </c>
      <c r="J117" s="81" t="e">
        <f aca="false">J118+J119+J120+J121</f>
        <v>#VALUE!</v>
      </c>
      <c r="K117" s="81" t="e">
        <f aca="false">K118+K119+K120+K121</f>
        <v>#VALUE!</v>
      </c>
    </row>
    <row r="118" customFormat="false" ht="11.25" hidden="false" customHeight="true" outlineLevel="0" collapsed="false">
      <c r="A118" s="65"/>
      <c r="B118" s="19"/>
      <c r="C118" s="19"/>
      <c r="D118" s="77" t="s">
        <v>29</v>
      </c>
      <c r="E118" s="176" t="s">
        <v>89</v>
      </c>
      <c r="F118" s="176" t="s">
        <v>89</v>
      </c>
      <c r="G118" s="68" t="e">
        <f aca="false">F118*$M$7</f>
        <v>#VALUE!</v>
      </c>
      <c r="H118" s="176" t="e">
        <f aca="false">G118*$N$7</f>
        <v>#VALUE!</v>
      </c>
      <c r="I118" s="176" t="e">
        <f aca="false">H118*$O$7</f>
        <v>#VALUE!</v>
      </c>
      <c r="J118" s="68" t="e">
        <f aca="false">I118*$P$7</f>
        <v>#VALUE!</v>
      </c>
      <c r="K118" s="68" t="e">
        <f aca="false">E118+F118+G118+H118+I118+J118</f>
        <v>#VALUE!</v>
      </c>
    </row>
    <row r="119" customFormat="false" ht="11.25" hidden="false" customHeight="true" outlineLevel="0" collapsed="false">
      <c r="A119" s="65"/>
      <c r="B119" s="19"/>
      <c r="C119" s="19"/>
      <c r="D119" s="77" t="s">
        <v>30</v>
      </c>
      <c r="E119" s="176" t="s">
        <v>89</v>
      </c>
      <c r="F119" s="176" t="s">
        <v>89</v>
      </c>
      <c r="G119" s="68" t="e">
        <f aca="false">F119*$M$7</f>
        <v>#VALUE!</v>
      </c>
      <c r="H119" s="176" t="e">
        <f aca="false">G119*$N$7</f>
        <v>#VALUE!</v>
      </c>
      <c r="I119" s="176" t="e">
        <f aca="false">H119*$O$7</f>
        <v>#VALUE!</v>
      </c>
      <c r="J119" s="68" t="e">
        <f aca="false">I119*$P$7</f>
        <v>#VALUE!</v>
      </c>
      <c r="K119" s="68" t="e">
        <f aca="false">E119+F119+G119+H119+I119+J119</f>
        <v>#VALUE!</v>
      </c>
    </row>
    <row r="120" customFormat="false" ht="11.25" hidden="false" customHeight="true" outlineLevel="0" collapsed="false">
      <c r="A120" s="65"/>
      <c r="B120" s="19"/>
      <c r="C120" s="19"/>
      <c r="D120" s="77" t="s">
        <v>281</v>
      </c>
      <c r="E120" s="176" t="s">
        <v>303</v>
      </c>
      <c r="F120" s="176" t="s">
        <v>303</v>
      </c>
      <c r="G120" s="68" t="e">
        <f aca="false">F120*$M$7</f>
        <v>#VALUE!</v>
      </c>
      <c r="H120" s="176" t="e">
        <f aca="false">G120*$N$7</f>
        <v>#VALUE!</v>
      </c>
      <c r="I120" s="176" t="e">
        <f aca="false">H120*$O$7</f>
        <v>#VALUE!</v>
      </c>
      <c r="J120" s="68" t="e">
        <f aca="false">I120*$P$7</f>
        <v>#VALUE!</v>
      </c>
      <c r="K120" s="68" t="e">
        <f aca="false">E120+F120+G120+H120+I120+J120</f>
        <v>#VALUE!</v>
      </c>
    </row>
    <row r="121" customFormat="false" ht="11.25" hidden="false" customHeight="true" outlineLevel="0" collapsed="false">
      <c r="A121" s="65"/>
      <c r="B121" s="19"/>
      <c r="C121" s="19"/>
      <c r="D121" s="77" t="s">
        <v>32</v>
      </c>
      <c r="E121" s="176" t="s">
        <v>89</v>
      </c>
      <c r="F121" s="176" t="s">
        <v>89</v>
      </c>
      <c r="G121" s="68" t="e">
        <f aca="false">F121*$M$7</f>
        <v>#VALUE!</v>
      </c>
      <c r="H121" s="176" t="e">
        <f aca="false">G121*$N$7</f>
        <v>#VALUE!</v>
      </c>
      <c r="I121" s="176" t="e">
        <f aca="false">H121*$O$7</f>
        <v>#VALUE!</v>
      </c>
      <c r="J121" s="68" t="e">
        <f aca="false">I121*$P$7</f>
        <v>#VALUE!</v>
      </c>
      <c r="K121" s="68" t="e">
        <f aca="false">E121+F121+G121+H121+I121+J121</f>
        <v>#VALUE!</v>
      </c>
    </row>
    <row r="122" customFormat="false" ht="12.75" hidden="false" customHeight="true" outlineLevel="0" collapsed="false">
      <c r="A122" s="20" t="s">
        <v>16</v>
      </c>
      <c r="B122" s="77" t="s">
        <v>304</v>
      </c>
      <c r="C122" s="77"/>
      <c r="D122" s="77"/>
      <c r="E122" s="77"/>
      <c r="F122" s="77"/>
      <c r="G122" s="77"/>
      <c r="H122" s="77"/>
      <c r="I122" s="77"/>
      <c r="J122" s="77"/>
      <c r="K122" s="26"/>
    </row>
    <row r="123" s="83" customFormat="true" ht="27" hidden="false" customHeight="true" outlineLevel="0" collapsed="false">
      <c r="A123" s="78" t="s">
        <v>68</v>
      </c>
      <c r="B123" s="113" t="s">
        <v>305</v>
      </c>
      <c r="C123" s="79" t="s">
        <v>27</v>
      </c>
      <c r="D123" s="79" t="s">
        <v>28</v>
      </c>
      <c r="E123" s="81" t="e">
        <f aca="false">E124+E125+E126+E127</f>
        <v>#VALUE!</v>
      </c>
      <c r="F123" s="81" t="e">
        <f aca="false">F124+F125+F126+F127</f>
        <v>#VALUE!</v>
      </c>
      <c r="G123" s="81" t="e">
        <f aca="false">G124+G125+G126+G127</f>
        <v>#VALUE!</v>
      </c>
      <c r="H123" s="81" t="e">
        <f aca="false">H124+H125+H126+H127</f>
        <v>#VALUE!</v>
      </c>
      <c r="I123" s="81" t="e">
        <f aca="false">I124+I125+I126+I127</f>
        <v>#VALUE!</v>
      </c>
      <c r="J123" s="81" t="e">
        <f aca="false">J124+J125+J126+J127</f>
        <v>#VALUE!</v>
      </c>
      <c r="K123" s="81" t="e">
        <f aca="false">K124+K125+K126+K127</f>
        <v>#VALUE!</v>
      </c>
      <c r="L123" s="96" t="s">
        <v>371</v>
      </c>
    </row>
    <row r="124" customFormat="false" ht="12.75" hidden="false" customHeight="true" outlineLevel="0" collapsed="false">
      <c r="A124" s="65"/>
      <c r="B124" s="113"/>
      <c r="C124" s="66"/>
      <c r="D124" s="77" t="s">
        <v>29</v>
      </c>
      <c r="E124" s="68" t="str">
        <f aca="false">E129</f>
        <v>0.00</v>
      </c>
      <c r="F124" s="68" t="str">
        <f aca="false">F129</f>
        <v>0.00</v>
      </c>
      <c r="G124" s="68" t="str">
        <f aca="false">G129</f>
        <v>0.00</v>
      </c>
      <c r="H124" s="68" t="str">
        <f aca="false">H129</f>
        <v>0.00</v>
      </c>
      <c r="I124" s="68" t="str">
        <f aca="false">I129</f>
        <v>0.00</v>
      </c>
      <c r="J124" s="68" t="str">
        <f aca="false">J129</f>
        <v>0.00</v>
      </c>
      <c r="K124" s="68" t="e">
        <f aca="false">E124+F124+G124+H124+I124+J124</f>
        <v>#VALUE!</v>
      </c>
    </row>
    <row r="125" customFormat="false" ht="12.75" hidden="false" customHeight="true" outlineLevel="0" collapsed="false">
      <c r="A125" s="65"/>
      <c r="B125" s="113"/>
      <c r="C125" s="66"/>
      <c r="D125" s="77" t="s">
        <v>30</v>
      </c>
      <c r="E125" s="68" t="str">
        <f aca="false">E130</f>
        <v>0.00</v>
      </c>
      <c r="F125" s="68" t="str">
        <f aca="false">F130</f>
        <v>0.00</v>
      </c>
      <c r="G125" s="68" t="str">
        <f aca="false">G130</f>
        <v>0.00</v>
      </c>
      <c r="H125" s="68" t="str">
        <f aca="false">H130</f>
        <v>0.00</v>
      </c>
      <c r="I125" s="68" t="str">
        <f aca="false">I130</f>
        <v>0.00</v>
      </c>
      <c r="J125" s="68" t="str">
        <f aca="false">J130</f>
        <v>0.00</v>
      </c>
      <c r="K125" s="68" t="e">
        <f aca="false">E125+F125+G125+H125+I125+J125</f>
        <v>#VALUE!</v>
      </c>
    </row>
    <row r="126" customFormat="false" ht="12.75" hidden="false" customHeight="true" outlineLevel="0" collapsed="false">
      <c r="A126" s="65"/>
      <c r="B126" s="113"/>
      <c r="C126" s="66"/>
      <c r="D126" s="77" t="s">
        <v>281</v>
      </c>
      <c r="E126" s="68" t="str">
        <f aca="false">E131</f>
        <v>0.00</v>
      </c>
      <c r="F126" s="68" t="str">
        <f aca="false">F131</f>
        <v>0.00</v>
      </c>
      <c r="G126" s="68" t="str">
        <f aca="false">G131</f>
        <v>0.00</v>
      </c>
      <c r="H126" s="68" t="str">
        <f aca="false">H131</f>
        <v>0.00</v>
      </c>
      <c r="I126" s="68" t="str">
        <f aca="false">I131</f>
        <v>0.00</v>
      </c>
      <c r="J126" s="68" t="str">
        <f aca="false">J131</f>
        <v>0.00</v>
      </c>
      <c r="K126" s="68" t="e">
        <f aca="false">E126+F126+G126+H126+I126+J126</f>
        <v>#VALUE!</v>
      </c>
    </row>
    <row r="127" customFormat="false" ht="12.75" hidden="false" customHeight="true" outlineLevel="0" collapsed="false">
      <c r="A127" s="65"/>
      <c r="B127" s="113"/>
      <c r="C127" s="66"/>
      <c r="D127" s="77" t="s">
        <v>32</v>
      </c>
      <c r="E127" s="68" t="str">
        <f aca="false">E132</f>
        <v>0.00</v>
      </c>
      <c r="F127" s="68" t="str">
        <f aca="false">F132</f>
        <v>0.00</v>
      </c>
      <c r="G127" s="68" t="str">
        <f aca="false">G132</f>
        <v>0.00</v>
      </c>
      <c r="H127" s="68" t="str">
        <f aca="false">H132</f>
        <v>0.00</v>
      </c>
      <c r="I127" s="68" t="str">
        <f aca="false">I132</f>
        <v>0.00</v>
      </c>
      <c r="J127" s="68" t="str">
        <f aca="false">J132</f>
        <v>0.00</v>
      </c>
      <c r="K127" s="68" t="e">
        <f aca="false">E127+F127+G127+H127+I127+J127</f>
        <v>#VALUE!</v>
      </c>
    </row>
    <row r="128" customFormat="false" ht="27" hidden="false" customHeight="true" outlineLevel="0" collapsed="false">
      <c r="A128" s="65"/>
      <c r="B128" s="113"/>
      <c r="C128" s="19" t="s">
        <v>35</v>
      </c>
      <c r="D128" s="79" t="s">
        <v>28</v>
      </c>
      <c r="E128" s="81" t="e">
        <f aca="false">E129+E130+E131+E132</f>
        <v>#VALUE!</v>
      </c>
      <c r="F128" s="81" t="e">
        <f aca="false">F129+F130+F131+F132</f>
        <v>#VALUE!</v>
      </c>
      <c r="G128" s="81" t="e">
        <f aca="false">G129+G130+G131+G132</f>
        <v>#VALUE!</v>
      </c>
      <c r="H128" s="81" t="e">
        <f aca="false">H129+H130+H131+H132</f>
        <v>#VALUE!</v>
      </c>
      <c r="I128" s="81" t="e">
        <f aca="false">I129+I130+I131+I132</f>
        <v>#VALUE!</v>
      </c>
      <c r="J128" s="81" t="e">
        <f aca="false">J129+J130+J131+J132</f>
        <v>#VALUE!</v>
      </c>
      <c r="K128" s="81" t="e">
        <f aca="false">K129+K130+K131+K132</f>
        <v>#VALUE!</v>
      </c>
    </row>
    <row r="129" customFormat="false" ht="12.75" hidden="false" customHeight="true" outlineLevel="0" collapsed="false">
      <c r="A129" s="65"/>
      <c r="B129" s="113"/>
      <c r="C129" s="19"/>
      <c r="D129" s="77" t="s">
        <v>29</v>
      </c>
      <c r="E129" s="68" t="str">
        <f aca="false">E134</f>
        <v>0.00</v>
      </c>
      <c r="F129" s="68" t="str">
        <f aca="false">F134</f>
        <v>0.00</v>
      </c>
      <c r="G129" s="68" t="str">
        <f aca="false">G134</f>
        <v>0.00</v>
      </c>
      <c r="H129" s="68" t="str">
        <f aca="false">H134</f>
        <v>0.00</v>
      </c>
      <c r="I129" s="68" t="str">
        <f aca="false">I134</f>
        <v>0.00</v>
      </c>
      <c r="J129" s="68" t="str">
        <f aca="false">J134</f>
        <v>0.00</v>
      </c>
      <c r="K129" s="68" t="e">
        <f aca="false">E129+F129+G129+H129+I129+J129</f>
        <v>#VALUE!</v>
      </c>
    </row>
    <row r="130" customFormat="false" ht="12.75" hidden="false" customHeight="true" outlineLevel="0" collapsed="false">
      <c r="A130" s="65"/>
      <c r="B130" s="113"/>
      <c r="C130" s="19"/>
      <c r="D130" s="77" t="s">
        <v>30</v>
      </c>
      <c r="E130" s="68" t="str">
        <f aca="false">E135</f>
        <v>0.00</v>
      </c>
      <c r="F130" s="68" t="str">
        <f aca="false">F135</f>
        <v>0.00</v>
      </c>
      <c r="G130" s="68" t="str">
        <f aca="false">G135</f>
        <v>0.00</v>
      </c>
      <c r="H130" s="68" t="str">
        <f aca="false">H135</f>
        <v>0.00</v>
      </c>
      <c r="I130" s="68" t="str">
        <f aca="false">I135</f>
        <v>0.00</v>
      </c>
      <c r="J130" s="68" t="str">
        <f aca="false">J135</f>
        <v>0.00</v>
      </c>
      <c r="K130" s="68" t="e">
        <f aca="false">E130+F130+G130+H130+I130+J130</f>
        <v>#VALUE!</v>
      </c>
    </row>
    <row r="131" customFormat="false" ht="12.75" hidden="false" customHeight="true" outlineLevel="0" collapsed="false">
      <c r="A131" s="65"/>
      <c r="B131" s="113"/>
      <c r="C131" s="19"/>
      <c r="D131" s="77" t="s">
        <v>281</v>
      </c>
      <c r="E131" s="68" t="str">
        <f aca="false">E136</f>
        <v>0.00</v>
      </c>
      <c r="F131" s="68" t="str">
        <f aca="false">F136</f>
        <v>0.00</v>
      </c>
      <c r="G131" s="68" t="str">
        <f aca="false">G136</f>
        <v>0.00</v>
      </c>
      <c r="H131" s="68" t="str">
        <f aca="false">H136</f>
        <v>0.00</v>
      </c>
      <c r="I131" s="68" t="str">
        <f aca="false">I136</f>
        <v>0.00</v>
      </c>
      <c r="J131" s="68" t="str">
        <f aca="false">J136</f>
        <v>0.00</v>
      </c>
      <c r="K131" s="68" t="e">
        <f aca="false">E131+F131+G131+H131+I131+J131</f>
        <v>#VALUE!</v>
      </c>
    </row>
    <row r="132" customFormat="false" ht="12.75" hidden="false" customHeight="true" outlineLevel="0" collapsed="false">
      <c r="A132" s="65"/>
      <c r="B132" s="113"/>
      <c r="C132" s="19"/>
      <c r="D132" s="77" t="s">
        <v>32</v>
      </c>
      <c r="E132" s="68" t="str">
        <f aca="false">E137</f>
        <v>0.00</v>
      </c>
      <c r="F132" s="68" t="str">
        <f aca="false">F137</f>
        <v>0.00</v>
      </c>
      <c r="G132" s="68" t="str">
        <f aca="false">G137</f>
        <v>0.00</v>
      </c>
      <c r="H132" s="68" t="str">
        <f aca="false">H137</f>
        <v>0.00</v>
      </c>
      <c r="I132" s="68" t="str">
        <f aca="false">I137</f>
        <v>0.00</v>
      </c>
      <c r="J132" s="68" t="str">
        <f aca="false">J137</f>
        <v>0.00</v>
      </c>
      <c r="K132" s="68" t="e">
        <f aca="false">E132+F132+G132+H132+I132+J132</f>
        <v>#VALUE!</v>
      </c>
    </row>
    <row r="133" customFormat="false" ht="12.75" hidden="false" customHeight="true" outlineLevel="0" collapsed="false">
      <c r="A133" s="20" t="s">
        <v>70</v>
      </c>
      <c r="B133" s="19" t="s">
        <v>306</v>
      </c>
      <c r="C133" s="19" t="s">
        <v>35</v>
      </c>
      <c r="D133" s="77" t="s">
        <v>28</v>
      </c>
      <c r="E133" s="81" t="e">
        <f aca="false">E134+E135+E136+E137</f>
        <v>#VALUE!</v>
      </c>
      <c r="F133" s="81" t="e">
        <f aca="false">F134+F135+F136+F137</f>
        <v>#VALUE!</v>
      </c>
      <c r="G133" s="81" t="e">
        <f aca="false">G134+G135+G136+G137</f>
        <v>#VALUE!</v>
      </c>
      <c r="H133" s="81" t="e">
        <f aca="false">H134+H135+H136+H137</f>
        <v>#VALUE!</v>
      </c>
      <c r="I133" s="81" t="e">
        <f aca="false">I134+I135+I136+I137</f>
        <v>#VALUE!</v>
      </c>
      <c r="J133" s="81" t="e">
        <f aca="false">J134+J135+J136+J137</f>
        <v>#VALUE!</v>
      </c>
      <c r="K133" s="81" t="e">
        <f aca="false">K134+K135+K136+K137</f>
        <v>#VALUE!</v>
      </c>
    </row>
    <row r="134" customFormat="false" ht="12.75" hidden="false" customHeight="true" outlineLevel="0" collapsed="false">
      <c r="A134" s="65"/>
      <c r="B134" s="19"/>
      <c r="C134" s="19"/>
      <c r="D134" s="77" t="s">
        <v>29</v>
      </c>
      <c r="E134" s="176" t="s">
        <v>89</v>
      </c>
      <c r="F134" s="176" t="s">
        <v>89</v>
      </c>
      <c r="G134" s="176" t="s">
        <v>89</v>
      </c>
      <c r="H134" s="176" t="s">
        <v>89</v>
      </c>
      <c r="I134" s="176" t="s">
        <v>89</v>
      </c>
      <c r="J134" s="68" t="s">
        <v>89</v>
      </c>
      <c r="K134" s="68" t="e">
        <f aca="false">E134+F134+G134+H134+I134+J134</f>
        <v>#VALUE!</v>
      </c>
    </row>
    <row r="135" customFormat="false" ht="12.75" hidden="false" customHeight="true" outlineLevel="0" collapsed="false">
      <c r="A135" s="65"/>
      <c r="B135" s="19"/>
      <c r="C135" s="19"/>
      <c r="D135" s="77" t="s">
        <v>30</v>
      </c>
      <c r="E135" s="176" t="s">
        <v>89</v>
      </c>
      <c r="F135" s="176" t="s">
        <v>89</v>
      </c>
      <c r="G135" s="176" t="s">
        <v>89</v>
      </c>
      <c r="H135" s="176" t="s">
        <v>89</v>
      </c>
      <c r="I135" s="176" t="s">
        <v>89</v>
      </c>
      <c r="J135" s="68" t="s">
        <v>89</v>
      </c>
      <c r="K135" s="68" t="e">
        <f aca="false">E135+F135+G135+H135+I135+J135</f>
        <v>#VALUE!</v>
      </c>
    </row>
    <row r="136" customFormat="false" ht="12.75" hidden="false" customHeight="true" outlineLevel="0" collapsed="false">
      <c r="A136" s="65"/>
      <c r="B136" s="19"/>
      <c r="C136" s="19"/>
      <c r="D136" s="77" t="s">
        <v>281</v>
      </c>
      <c r="E136" s="176" t="s">
        <v>89</v>
      </c>
      <c r="F136" s="176" t="s">
        <v>89</v>
      </c>
      <c r="G136" s="176" t="s">
        <v>89</v>
      </c>
      <c r="H136" s="176" t="s">
        <v>89</v>
      </c>
      <c r="I136" s="176" t="s">
        <v>89</v>
      </c>
      <c r="J136" s="68" t="s">
        <v>89</v>
      </c>
      <c r="K136" s="68" t="e">
        <f aca="false">E136+F136+G136+H136+I136+J136</f>
        <v>#VALUE!</v>
      </c>
    </row>
    <row r="137" customFormat="false" ht="12.75" hidden="false" customHeight="true" outlineLevel="0" collapsed="false">
      <c r="A137" s="65"/>
      <c r="B137" s="19"/>
      <c r="C137" s="19"/>
      <c r="D137" s="77" t="s">
        <v>32</v>
      </c>
      <c r="E137" s="176" t="s">
        <v>89</v>
      </c>
      <c r="F137" s="176" t="s">
        <v>89</v>
      </c>
      <c r="G137" s="176" t="s">
        <v>89</v>
      </c>
      <c r="H137" s="176" t="s">
        <v>89</v>
      </c>
      <c r="I137" s="176" t="s">
        <v>89</v>
      </c>
      <c r="J137" s="68" t="s">
        <v>89</v>
      </c>
      <c r="K137" s="68" t="e">
        <f aca="false">E137+F137+G137+H137+I137+J137</f>
        <v>#VALUE!</v>
      </c>
    </row>
    <row r="138" s="83" customFormat="true" ht="40.5" hidden="false" customHeight="true" outlineLevel="0" collapsed="false">
      <c r="A138" s="78" t="n">
        <v>2.2</v>
      </c>
      <c r="B138" s="79" t="s">
        <v>307</v>
      </c>
      <c r="C138" s="79" t="s">
        <v>27</v>
      </c>
      <c r="D138" s="79" t="s">
        <v>28</v>
      </c>
      <c r="E138" s="81" t="e">
        <f aca="false">E139+E140+E141+E142</f>
        <v>#VALUE!</v>
      </c>
      <c r="F138" s="81" t="e">
        <f aca="false">F139+F140+F141+F142</f>
        <v>#VALUE!</v>
      </c>
      <c r="G138" s="81" t="e">
        <f aca="false">G139+G140+G141+G142</f>
        <v>#VALUE!</v>
      </c>
      <c r="H138" s="81" t="e">
        <f aca="false">H139+H140+H141+H142</f>
        <v>#VALUE!</v>
      </c>
      <c r="I138" s="81" t="e">
        <f aca="false">I139+I140+I141+I142</f>
        <v>#VALUE!</v>
      </c>
      <c r="J138" s="81" t="e">
        <f aca="false">J139+J140+J141+J142</f>
        <v>#VALUE!</v>
      </c>
      <c r="K138" s="81" t="e">
        <f aca="false">K139+K140+K141+K142</f>
        <v>#VALUE!</v>
      </c>
      <c r="L138" s="82" t="s">
        <v>371</v>
      </c>
    </row>
    <row r="139" customFormat="false" ht="12.75" hidden="false" customHeight="true" outlineLevel="0" collapsed="false">
      <c r="A139" s="65"/>
      <c r="B139" s="66"/>
      <c r="C139" s="66"/>
      <c r="D139" s="77" t="s">
        <v>29</v>
      </c>
      <c r="E139" s="68" t="str">
        <f aca="false">E144</f>
        <v>16 957.70</v>
      </c>
      <c r="F139" s="68" t="str">
        <f aca="false">F144</f>
        <v>16 014.50</v>
      </c>
      <c r="G139" s="68" t="e">
        <f aca="false">G144</f>
        <v>#VALUE!</v>
      </c>
      <c r="H139" s="68" t="e">
        <f aca="false">H144</f>
        <v>#VALUE!</v>
      </c>
      <c r="I139" s="68" t="e">
        <f aca="false">I144</f>
        <v>#VALUE!</v>
      </c>
      <c r="J139" s="68" t="e">
        <f aca="false">J144</f>
        <v>#VALUE!</v>
      </c>
      <c r="K139" s="68" t="e">
        <f aca="false">E139+F139+G139+H139+I139+J139</f>
        <v>#VALUE!</v>
      </c>
    </row>
    <row r="140" customFormat="false" ht="12.75" hidden="false" customHeight="true" outlineLevel="0" collapsed="false">
      <c r="A140" s="65"/>
      <c r="B140" s="66"/>
      <c r="C140" s="66"/>
      <c r="D140" s="77" t="s">
        <v>30</v>
      </c>
      <c r="E140" s="68" t="str">
        <f aca="false">E145</f>
        <v>706.60</v>
      </c>
      <c r="F140" s="68" t="str">
        <f aca="false">F145</f>
        <v>5 338.10</v>
      </c>
      <c r="G140" s="68" t="e">
        <f aca="false">G145</f>
        <v>#VALUE!</v>
      </c>
      <c r="H140" s="68" t="e">
        <f aca="false">H145</f>
        <v>#VALUE!</v>
      </c>
      <c r="I140" s="68" t="e">
        <f aca="false">I145</f>
        <v>#VALUE!</v>
      </c>
      <c r="J140" s="68" t="e">
        <f aca="false">J145</f>
        <v>#VALUE!</v>
      </c>
      <c r="K140" s="68" t="e">
        <f aca="false">E140+F140+G140+H140+I140+J140</f>
        <v>#VALUE!</v>
      </c>
    </row>
    <row r="141" customFormat="false" ht="12.75" hidden="false" customHeight="true" outlineLevel="0" collapsed="false">
      <c r="A141" s="65"/>
      <c r="B141" s="66"/>
      <c r="C141" s="66"/>
      <c r="D141" s="77" t="s">
        <v>281</v>
      </c>
      <c r="E141" s="68" t="str">
        <f aca="false">E146</f>
        <v>0.00</v>
      </c>
      <c r="F141" s="68" t="str">
        <f aca="false">F146</f>
        <v>0.00</v>
      </c>
      <c r="G141" s="68" t="e">
        <f aca="false">G146</f>
        <v>#VALUE!</v>
      </c>
      <c r="H141" s="68" t="e">
        <f aca="false">H146</f>
        <v>#VALUE!</v>
      </c>
      <c r="I141" s="68" t="e">
        <f aca="false">I146</f>
        <v>#VALUE!</v>
      </c>
      <c r="J141" s="68" t="e">
        <f aca="false">J146</f>
        <v>#VALUE!</v>
      </c>
      <c r="K141" s="68" t="e">
        <f aca="false">E141+F141+G141+H141+I141+J141</f>
        <v>#VALUE!</v>
      </c>
    </row>
    <row r="142" customFormat="false" ht="12.75" hidden="false" customHeight="true" outlineLevel="0" collapsed="false">
      <c r="A142" s="65"/>
      <c r="B142" s="66"/>
      <c r="C142" s="66"/>
      <c r="D142" s="77" t="s">
        <v>32</v>
      </c>
      <c r="E142" s="68" t="str">
        <f aca="false">E147</f>
        <v>0.00</v>
      </c>
      <c r="F142" s="68" t="str">
        <f aca="false">F147</f>
        <v>0.00</v>
      </c>
      <c r="G142" s="68" t="e">
        <f aca="false">G147</f>
        <v>#VALUE!</v>
      </c>
      <c r="H142" s="68" t="e">
        <f aca="false">H147</f>
        <v>#VALUE!</v>
      </c>
      <c r="I142" s="68" t="e">
        <f aca="false">I147</f>
        <v>#VALUE!</v>
      </c>
      <c r="J142" s="68" t="e">
        <f aca="false">J147</f>
        <v>#VALUE!</v>
      </c>
      <c r="K142" s="68" t="e">
        <f aca="false">E142+F142+G142+H142+I142+J142</f>
        <v>#VALUE!</v>
      </c>
    </row>
    <row r="143" customFormat="false" ht="27" hidden="false" customHeight="true" outlineLevel="0" collapsed="false">
      <c r="A143" s="65"/>
      <c r="B143" s="66"/>
      <c r="C143" s="19" t="s">
        <v>35</v>
      </c>
      <c r="D143" s="79" t="s">
        <v>28</v>
      </c>
      <c r="E143" s="81" t="e">
        <f aca="false">E144+E145+E146+E147</f>
        <v>#VALUE!</v>
      </c>
      <c r="F143" s="81" t="e">
        <f aca="false">F144+F145+F146+F147</f>
        <v>#VALUE!</v>
      </c>
      <c r="G143" s="81" t="e">
        <f aca="false">G144+G145+G146+G147</f>
        <v>#VALUE!</v>
      </c>
      <c r="H143" s="81" t="e">
        <f aca="false">H144+H145+H146+H147</f>
        <v>#VALUE!</v>
      </c>
      <c r="I143" s="81" t="e">
        <f aca="false">I144+I145+I146+I147</f>
        <v>#VALUE!</v>
      </c>
      <c r="J143" s="81" t="e">
        <f aca="false">J144+J145+J146+J147</f>
        <v>#VALUE!</v>
      </c>
      <c r="K143" s="81" t="e">
        <f aca="false">K144+K145+K146+K147</f>
        <v>#VALUE!</v>
      </c>
    </row>
    <row r="144" customFormat="false" ht="12.75" hidden="false" customHeight="true" outlineLevel="0" collapsed="false">
      <c r="A144" s="65"/>
      <c r="B144" s="66"/>
      <c r="C144" s="19"/>
      <c r="D144" s="77" t="s">
        <v>29</v>
      </c>
      <c r="E144" s="26" t="str">
        <f aca="false">E149</f>
        <v>16 957.70</v>
      </c>
      <c r="F144" s="26" t="str">
        <f aca="false">F149</f>
        <v>16 014.50</v>
      </c>
      <c r="G144" s="26" t="e">
        <f aca="false">G149</f>
        <v>#VALUE!</v>
      </c>
      <c r="H144" s="26" t="e">
        <f aca="false">H149</f>
        <v>#VALUE!</v>
      </c>
      <c r="I144" s="26" t="e">
        <f aca="false">I149</f>
        <v>#VALUE!</v>
      </c>
      <c r="J144" s="26" t="e">
        <f aca="false">J149</f>
        <v>#VALUE!</v>
      </c>
      <c r="K144" s="68" t="e">
        <f aca="false">E144+F144+G144+H144+I144+J144</f>
        <v>#VALUE!</v>
      </c>
    </row>
    <row r="145" customFormat="false" ht="12.75" hidden="false" customHeight="true" outlineLevel="0" collapsed="false">
      <c r="A145" s="65"/>
      <c r="B145" s="66"/>
      <c r="C145" s="19"/>
      <c r="D145" s="77" t="s">
        <v>30</v>
      </c>
      <c r="E145" s="26" t="str">
        <f aca="false">E150</f>
        <v>706.60</v>
      </c>
      <c r="F145" s="26" t="str">
        <f aca="false">F150</f>
        <v>5 338.10</v>
      </c>
      <c r="G145" s="26" t="e">
        <f aca="false">G150</f>
        <v>#VALUE!</v>
      </c>
      <c r="H145" s="26" t="e">
        <f aca="false">H150</f>
        <v>#VALUE!</v>
      </c>
      <c r="I145" s="26" t="e">
        <f aca="false">I150</f>
        <v>#VALUE!</v>
      </c>
      <c r="J145" s="26" t="e">
        <f aca="false">J150</f>
        <v>#VALUE!</v>
      </c>
      <c r="K145" s="68" t="e">
        <f aca="false">E145+F145+G145+H145+I145+J145</f>
        <v>#VALUE!</v>
      </c>
    </row>
    <row r="146" customFormat="false" ht="12.75" hidden="false" customHeight="true" outlineLevel="0" collapsed="false">
      <c r="A146" s="65"/>
      <c r="B146" s="66"/>
      <c r="C146" s="19"/>
      <c r="D146" s="77" t="s">
        <v>281</v>
      </c>
      <c r="E146" s="26" t="str">
        <f aca="false">E151</f>
        <v>0.00</v>
      </c>
      <c r="F146" s="26" t="str">
        <f aca="false">F151</f>
        <v>0.00</v>
      </c>
      <c r="G146" s="26" t="e">
        <f aca="false">G151</f>
        <v>#VALUE!</v>
      </c>
      <c r="H146" s="26" t="e">
        <f aca="false">H151</f>
        <v>#VALUE!</v>
      </c>
      <c r="I146" s="26" t="e">
        <f aca="false">I151</f>
        <v>#VALUE!</v>
      </c>
      <c r="J146" s="26" t="e">
        <f aca="false">J151</f>
        <v>#VALUE!</v>
      </c>
      <c r="K146" s="68" t="e">
        <f aca="false">E146+F146+G146+H146+I146+J146</f>
        <v>#VALUE!</v>
      </c>
    </row>
    <row r="147" customFormat="false" ht="12.75" hidden="false" customHeight="true" outlineLevel="0" collapsed="false">
      <c r="A147" s="65"/>
      <c r="B147" s="66"/>
      <c r="C147" s="19"/>
      <c r="D147" s="77" t="s">
        <v>32</v>
      </c>
      <c r="E147" s="26" t="str">
        <f aca="false">E152</f>
        <v>0.00</v>
      </c>
      <c r="F147" s="26" t="str">
        <f aca="false">F152</f>
        <v>0.00</v>
      </c>
      <c r="G147" s="26" t="e">
        <f aca="false">G152</f>
        <v>#VALUE!</v>
      </c>
      <c r="H147" s="26" t="e">
        <f aca="false">H152</f>
        <v>#VALUE!</v>
      </c>
      <c r="I147" s="26" t="e">
        <f aca="false">I152</f>
        <v>#VALUE!</v>
      </c>
      <c r="J147" s="26" t="e">
        <f aca="false">J152</f>
        <v>#VALUE!</v>
      </c>
      <c r="K147" s="68" t="e">
        <f aca="false">E147+F147+G147+H147+I147+J147</f>
        <v>#VALUE!</v>
      </c>
    </row>
    <row r="148" customFormat="false" ht="20.25" hidden="false" customHeight="true" outlineLevel="0" collapsed="false">
      <c r="A148" s="177" t="s">
        <v>76</v>
      </c>
      <c r="B148" s="29" t="s">
        <v>308</v>
      </c>
      <c r="C148" s="19" t="s">
        <v>35</v>
      </c>
      <c r="D148" s="77" t="s">
        <v>28</v>
      </c>
      <c r="E148" s="81" t="e">
        <f aca="false">E149+E150+E151+E152</f>
        <v>#VALUE!</v>
      </c>
      <c r="F148" s="81" t="e">
        <f aca="false">F149+F150+F151+F152</f>
        <v>#VALUE!</v>
      </c>
      <c r="G148" s="81" t="e">
        <f aca="false">G149+G150+G151+G152</f>
        <v>#VALUE!</v>
      </c>
      <c r="H148" s="81" t="e">
        <f aca="false">H149+H150+H151+H152</f>
        <v>#VALUE!</v>
      </c>
      <c r="I148" s="81" t="e">
        <f aca="false">I149+I150+I151+I152</f>
        <v>#VALUE!</v>
      </c>
      <c r="J148" s="81" t="e">
        <f aca="false">J149+J150+J151+J152</f>
        <v>#VALUE!</v>
      </c>
      <c r="K148" s="81" t="e">
        <f aca="false">K149+K150+K151+K152</f>
        <v>#VALUE!</v>
      </c>
    </row>
    <row r="149" customFormat="false" ht="12.75" hidden="false" customHeight="true" outlineLevel="0" collapsed="false">
      <c r="A149" s="65"/>
      <c r="B149" s="29"/>
      <c r="C149" s="29"/>
      <c r="D149" s="77" t="s">
        <v>29</v>
      </c>
      <c r="E149" s="178" t="s">
        <v>375</v>
      </c>
      <c r="F149" s="178" t="s">
        <v>376</v>
      </c>
      <c r="G149" s="68" t="e">
        <f aca="false">F149*$M$7</f>
        <v>#VALUE!</v>
      </c>
      <c r="H149" s="176" t="e">
        <f aca="false">G149*$N$7</f>
        <v>#VALUE!</v>
      </c>
      <c r="I149" s="176" t="e">
        <f aca="false">H149*$O$7</f>
        <v>#VALUE!</v>
      </c>
      <c r="J149" s="68" t="e">
        <f aca="false">I149*$P$7</f>
        <v>#VALUE!</v>
      </c>
      <c r="K149" s="68" t="e">
        <f aca="false">E149+F149+G149+H149+I149+J149</f>
        <v>#VALUE!</v>
      </c>
    </row>
    <row r="150" customFormat="false" ht="12.75" hidden="false" customHeight="true" outlineLevel="0" collapsed="false">
      <c r="A150" s="65"/>
      <c r="B150" s="29"/>
      <c r="C150" s="29"/>
      <c r="D150" s="77" t="s">
        <v>30</v>
      </c>
      <c r="E150" s="178" t="s">
        <v>377</v>
      </c>
      <c r="F150" s="178" t="s">
        <v>378</v>
      </c>
      <c r="G150" s="68" t="e">
        <f aca="false">F150*$M$7</f>
        <v>#VALUE!</v>
      </c>
      <c r="H150" s="176" t="e">
        <f aca="false">G150*$N$7</f>
        <v>#VALUE!</v>
      </c>
      <c r="I150" s="176" t="e">
        <f aca="false">H150*$O$7</f>
        <v>#VALUE!</v>
      </c>
      <c r="J150" s="68" t="e">
        <f aca="false">I150*$P$7</f>
        <v>#VALUE!</v>
      </c>
      <c r="K150" s="68" t="e">
        <f aca="false">E150+F150+G150+H150+I150+J150</f>
        <v>#VALUE!</v>
      </c>
    </row>
    <row r="151" customFormat="false" ht="12.75" hidden="false" customHeight="true" outlineLevel="0" collapsed="false">
      <c r="A151" s="65"/>
      <c r="B151" s="29"/>
      <c r="C151" s="29"/>
      <c r="D151" s="77" t="s">
        <v>281</v>
      </c>
      <c r="E151" s="178" t="s">
        <v>89</v>
      </c>
      <c r="F151" s="178" t="s">
        <v>89</v>
      </c>
      <c r="G151" s="68" t="e">
        <f aca="false">F151*$M$7</f>
        <v>#VALUE!</v>
      </c>
      <c r="H151" s="176" t="e">
        <f aca="false">G151*$N$7</f>
        <v>#VALUE!</v>
      </c>
      <c r="I151" s="176" t="e">
        <f aca="false">H151*$O$7</f>
        <v>#VALUE!</v>
      </c>
      <c r="J151" s="68" t="e">
        <f aca="false">I151*$P$7</f>
        <v>#VALUE!</v>
      </c>
      <c r="K151" s="68" t="e">
        <f aca="false">E151+F151+G151+H151+I151+J151</f>
        <v>#VALUE!</v>
      </c>
    </row>
    <row r="152" customFormat="false" ht="12.75" hidden="false" customHeight="true" outlineLevel="0" collapsed="false">
      <c r="A152" s="65"/>
      <c r="B152" s="29"/>
      <c r="C152" s="29"/>
      <c r="D152" s="77" t="s">
        <v>32</v>
      </c>
      <c r="E152" s="178" t="s">
        <v>89</v>
      </c>
      <c r="F152" s="178" t="s">
        <v>89</v>
      </c>
      <c r="G152" s="68" t="e">
        <f aca="false">F152*$M$7</f>
        <v>#VALUE!</v>
      </c>
      <c r="H152" s="176" t="e">
        <f aca="false">G152*$N$7</f>
        <v>#VALUE!</v>
      </c>
      <c r="I152" s="176" t="e">
        <f aca="false">H152*$O$7</f>
        <v>#VALUE!</v>
      </c>
      <c r="J152" s="68" t="e">
        <f aca="false">I152*$P$7</f>
        <v>#VALUE!</v>
      </c>
      <c r="K152" s="68" t="e">
        <f aca="false">E152+F152+G152+H152+I152+J152</f>
        <v>#VALUE!</v>
      </c>
    </row>
    <row r="153" s="83" customFormat="true" ht="40.5" hidden="false" customHeight="true" outlineLevel="0" collapsed="false">
      <c r="A153" s="110" t="s">
        <v>82</v>
      </c>
      <c r="B153" s="98" t="s">
        <v>309</v>
      </c>
      <c r="C153" s="79" t="s">
        <v>27</v>
      </c>
      <c r="D153" s="79" t="s">
        <v>28</v>
      </c>
      <c r="E153" s="81" t="e">
        <f aca="false">E154+E155+E156+E157</f>
        <v>#VALUE!</v>
      </c>
      <c r="F153" s="81" t="e">
        <f aca="false">F154+F155+F156+F157</f>
        <v>#VALUE!</v>
      </c>
      <c r="G153" s="81" t="e">
        <f aca="false">G154+G155+G156+G157</f>
        <v>#VALUE!</v>
      </c>
      <c r="H153" s="81" t="e">
        <f aca="false">H154+H155+H156+H157</f>
        <v>#VALUE!</v>
      </c>
      <c r="I153" s="81" t="e">
        <f aca="false">I154+I155+I156+I157</f>
        <v>#VALUE!</v>
      </c>
      <c r="J153" s="81" t="e">
        <f aca="false">J154+J155+J156+J157</f>
        <v>#VALUE!</v>
      </c>
      <c r="K153" s="81" t="e">
        <f aca="false">K154+K155+K156+K157</f>
        <v>#VALUE!</v>
      </c>
      <c r="L153" s="82" t="s">
        <v>371</v>
      </c>
    </row>
    <row r="154" customFormat="false" ht="27" hidden="false" customHeight="true" outlineLevel="0" collapsed="false">
      <c r="A154" s="65"/>
      <c r="B154" s="66"/>
      <c r="C154" s="66"/>
      <c r="D154" s="77" t="s">
        <v>29</v>
      </c>
      <c r="E154" s="68" t="e">
        <f aca="false">E159</f>
        <v>#VALUE!</v>
      </c>
      <c r="F154" s="68" t="e">
        <f aca="false">F159</f>
        <v>#VALUE!</v>
      </c>
      <c r="G154" s="68" t="e">
        <f aca="false">G159</f>
        <v>#VALUE!</v>
      </c>
      <c r="H154" s="68" t="e">
        <f aca="false">H159</f>
        <v>#VALUE!</v>
      </c>
      <c r="I154" s="68" t="e">
        <f aca="false">I159</f>
        <v>#VALUE!</v>
      </c>
      <c r="J154" s="68" t="e">
        <f aca="false">J159</f>
        <v>#VALUE!</v>
      </c>
      <c r="K154" s="68" t="e">
        <f aca="false">E154+F154+G154+H154+I154+J154</f>
        <v>#VALUE!</v>
      </c>
    </row>
    <row r="155" customFormat="false" ht="27" hidden="false" customHeight="true" outlineLevel="0" collapsed="false">
      <c r="A155" s="65"/>
      <c r="B155" s="66"/>
      <c r="C155" s="66"/>
      <c r="D155" s="77" t="s">
        <v>30</v>
      </c>
      <c r="E155" s="68" t="e">
        <f aca="false">E160</f>
        <v>#VALUE!</v>
      </c>
      <c r="F155" s="68" t="e">
        <f aca="false">F160</f>
        <v>#VALUE!</v>
      </c>
      <c r="G155" s="68" t="e">
        <f aca="false">G160</f>
        <v>#VALUE!</v>
      </c>
      <c r="H155" s="68" t="e">
        <f aca="false">H160</f>
        <v>#VALUE!</v>
      </c>
      <c r="I155" s="68" t="e">
        <f aca="false">I160</f>
        <v>#VALUE!</v>
      </c>
      <c r="J155" s="68" t="e">
        <f aca="false">J160</f>
        <v>#VALUE!</v>
      </c>
      <c r="K155" s="68" t="e">
        <f aca="false">E155+F155+G155+H155+I155+J155</f>
        <v>#VALUE!</v>
      </c>
      <c r="L155" s="47" t="e">
        <f aca="false">19412253.8-K155</f>
        <v>#VALUE!</v>
      </c>
    </row>
    <row r="156" customFormat="false" ht="27" hidden="false" customHeight="true" outlineLevel="0" collapsed="false">
      <c r="A156" s="65"/>
      <c r="B156" s="66"/>
      <c r="C156" s="66"/>
      <c r="D156" s="77" t="s">
        <v>281</v>
      </c>
      <c r="E156" s="68" t="e">
        <f aca="false">E161</f>
        <v>#VALUE!</v>
      </c>
      <c r="F156" s="68" t="e">
        <f aca="false">F161</f>
        <v>#VALUE!</v>
      </c>
      <c r="G156" s="68" t="e">
        <f aca="false">G161</f>
        <v>#VALUE!</v>
      </c>
      <c r="H156" s="68" t="e">
        <f aca="false">H161</f>
        <v>#VALUE!</v>
      </c>
      <c r="I156" s="68" t="e">
        <f aca="false">I161</f>
        <v>#VALUE!</v>
      </c>
      <c r="J156" s="68" t="e">
        <f aca="false">J161</f>
        <v>#VALUE!</v>
      </c>
      <c r="K156" s="68" t="e">
        <f aca="false">E156+F156+G156+H156+I156+J156</f>
        <v>#VALUE!</v>
      </c>
      <c r="L156" s="47" t="e">
        <f aca="false">5402522.31-K156</f>
        <v>#VALUE!</v>
      </c>
    </row>
    <row r="157" customFormat="false" ht="12.75" hidden="false" customHeight="true" outlineLevel="0" collapsed="false">
      <c r="A157" s="65"/>
      <c r="B157" s="66"/>
      <c r="C157" s="66"/>
      <c r="D157" s="77" t="s">
        <v>32</v>
      </c>
      <c r="E157" s="68" t="e">
        <f aca="false">E162</f>
        <v>#VALUE!</v>
      </c>
      <c r="F157" s="68" t="e">
        <f aca="false">F162</f>
        <v>#VALUE!</v>
      </c>
      <c r="G157" s="68" t="e">
        <f aca="false">G162</f>
        <v>#VALUE!</v>
      </c>
      <c r="H157" s="68" t="e">
        <f aca="false">H162</f>
        <v>#VALUE!</v>
      </c>
      <c r="I157" s="68" t="e">
        <f aca="false">I162</f>
        <v>#VALUE!</v>
      </c>
      <c r="J157" s="68" t="e">
        <f aca="false">J162</f>
        <v>#VALUE!</v>
      </c>
      <c r="K157" s="68" t="e">
        <f aca="false">E157+F157+G157+H157+I157+J157</f>
        <v>#VALUE!</v>
      </c>
    </row>
    <row r="158" customFormat="false" ht="18" hidden="false" customHeight="true" outlineLevel="0" collapsed="false">
      <c r="A158" s="65"/>
      <c r="B158" s="66"/>
      <c r="C158" s="113" t="s">
        <v>35</v>
      </c>
      <c r="D158" s="79" t="s">
        <v>28</v>
      </c>
      <c r="E158" s="81" t="e">
        <f aca="false">E159+E160+E161+E162</f>
        <v>#VALUE!</v>
      </c>
      <c r="F158" s="81" t="e">
        <f aca="false">F159+F160+F161+F162</f>
        <v>#VALUE!</v>
      </c>
      <c r="G158" s="81" t="e">
        <f aca="false">G159+G160+G161+G162</f>
        <v>#VALUE!</v>
      </c>
      <c r="H158" s="81" t="e">
        <f aca="false">H159+H160+H161+H162</f>
        <v>#VALUE!</v>
      </c>
      <c r="I158" s="81" t="e">
        <f aca="false">I159+I160+I161+I162</f>
        <v>#VALUE!</v>
      </c>
      <c r="J158" s="81" t="e">
        <f aca="false">J159+J160+J161+J162</f>
        <v>#VALUE!</v>
      </c>
      <c r="K158" s="81" t="e">
        <f aca="false">K159+K160+K161+K162</f>
        <v>#VALUE!</v>
      </c>
    </row>
    <row r="159" customFormat="false" ht="18" hidden="false" customHeight="true" outlineLevel="0" collapsed="false">
      <c r="A159" s="65"/>
      <c r="B159" s="66"/>
      <c r="C159" s="113"/>
      <c r="D159" s="77" t="s">
        <v>29</v>
      </c>
      <c r="E159" s="68" t="e">
        <f aca="false">E164+E169+E174+E179+E184+E189+E194+E199+E204+E209+E214+E219+E224+E229+E234+E239+E244+E249+E254+E259+E264+E269+E274+E279+E284+E289+E294+E299</f>
        <v>#VALUE!</v>
      </c>
      <c r="F159" s="68" t="e">
        <f aca="false">F164+F169+F174+F179+F184+F189+F194+F199+F204+F209+F214+F219+F224+F229+F234+F239+F244+F249+F254+F259+F264+F269+F274+F279+F284+F289+F294+F299</f>
        <v>#VALUE!</v>
      </c>
      <c r="G159" s="68" t="e">
        <f aca="false">G164+G169+G174+G179+G184+G189+G194+G199+G204+G209+G214+G219+G224+G229+G234+G239+G244+G249+G254+G259+G264+G269+G274+G279+G284+G289+G294+G299</f>
        <v>#VALUE!</v>
      </c>
      <c r="H159" s="68" t="e">
        <f aca="false">H164+H169+H174+H179+H184+H189+H194+H199+H204+H209+H214+H219+H224+H229+H234+H239+H244+H249+H254+H259+H264+H269+H274+H279+H284+H289+H294+H299</f>
        <v>#VALUE!</v>
      </c>
      <c r="I159" s="68" t="e">
        <f aca="false">I164+I169+I174+I179+I184+I189+I194+I199+I204+I209+I214+I219+I224+I229+I234+I239+I244+I249+I254+I259+I264+I269+I274+I279+I284+I289+I294+I299</f>
        <v>#VALUE!</v>
      </c>
      <c r="J159" s="68" t="e">
        <f aca="false">J164+J169+J174+J179+J184+J189+J194+J199+J204+J209+J214+J219+J224+J229+J234+J239+J244+J249+J254+J259+J264+J269+J274+J279+J284+J289+J294+J299</f>
        <v>#VALUE!</v>
      </c>
      <c r="K159" s="68" t="e">
        <f aca="false">E159+F159+G159+H159+I159+J159</f>
        <v>#VALUE!</v>
      </c>
    </row>
    <row r="160" customFormat="false" ht="18" hidden="false" customHeight="true" outlineLevel="0" collapsed="false">
      <c r="A160" s="65"/>
      <c r="B160" s="66"/>
      <c r="C160" s="113"/>
      <c r="D160" s="77" t="s">
        <v>30</v>
      </c>
      <c r="E160" s="68" t="e">
        <f aca="false">E165+E170+E175+E180+E185+E190+E195+E200+E205+E210+E215+E220+E225+E230+E235+E240+E245+E250+E255+E260+E265+E270+E275+E280+E285+E290+E295+E300</f>
        <v>#VALUE!</v>
      </c>
      <c r="F160" s="68" t="e">
        <f aca="false">F165+F170+F175+F180+F185+F190+F195+F200+F205+F210+F215+F220+F225+F230+F235+F240+F245+F250+F255+F260+F265+F270+F275+F280+F285+F290+F295+F300</f>
        <v>#VALUE!</v>
      </c>
      <c r="G160" s="68" t="e">
        <f aca="false">G165+G170+G175+G180+G185+G190+G195+G200+G205+G210+G215+G220+G225+G230+G235+G240+G245+G250+G255+G260+G265+G270+G275+G280+G285+G290+G295+G300</f>
        <v>#VALUE!</v>
      </c>
      <c r="H160" s="68" t="e">
        <f aca="false">H165+H170+H175+H180+H185+H190+H195+H200+H205+H210+H215+H220+H225+H230+H235+H240+H245+H250+H255+H260+H265+H270+H275+H280+H285+H290+H295+H300</f>
        <v>#VALUE!</v>
      </c>
      <c r="I160" s="68" t="e">
        <f aca="false">I165+I170+I175+I180+I185+I190+I195+I200+I205+I210+I215+I220+I225+I230+I235+I240+I245+I250+I255+I260+I265+I270+I275+I280+I285+I290+I295+I300</f>
        <v>#VALUE!</v>
      </c>
      <c r="J160" s="68" t="e">
        <f aca="false">J165+J170+J175+J180+J185+J190+J195+J200+J205+J210+J215+J220+J225+J230+J235+J240+J245+J250+J255+J260+J265+J270+J275+J280+J285+J290+J295+J300</f>
        <v>#VALUE!</v>
      </c>
      <c r="K160" s="68" t="e">
        <f aca="false">E160+F160+G160+H160+I160+J160</f>
        <v>#VALUE!</v>
      </c>
    </row>
    <row r="161" customFormat="false" ht="18" hidden="false" customHeight="true" outlineLevel="0" collapsed="false">
      <c r="A161" s="65"/>
      <c r="B161" s="66"/>
      <c r="C161" s="113"/>
      <c r="D161" s="77" t="s">
        <v>281</v>
      </c>
      <c r="E161" s="68" t="e">
        <f aca="false">E166+E171+E176+E181+E186+E191+E196+E201+E206+E211+E216+E221+E226+E231+E236+E241+E246+E251+E256+E261+E266+E271+E276+E281+E286+E291+E296+E301</f>
        <v>#VALUE!</v>
      </c>
      <c r="F161" s="68" t="e">
        <f aca="false">F166+F171+F176+F181+F186+F191+F196+F201+F206+F211+F216+F221+F226+F231+F236+F241+F246+F251+F256+F261+F266+F271+F276+F281+F286+F291+F296+F301</f>
        <v>#VALUE!</v>
      </c>
      <c r="G161" s="68" t="e">
        <f aca="false">G166+G171+G176+G181+G186+G191+G196+G201+G206+G211+G216+G221+G226+G231+G236+G241+G246+G251+G256+G261+G266+G271+G276+G281+G286+G291+G296+G301</f>
        <v>#VALUE!</v>
      </c>
      <c r="H161" s="68" t="e">
        <f aca="false">H166+H171+H176+H181+H186+H191+H196+H201+H206+H211+H216+H221+H226+H231+H236+H241+H246+H251+H256+H261+H266+H271+H276+H281+H286+H291+H296+H301</f>
        <v>#VALUE!</v>
      </c>
      <c r="I161" s="68" t="e">
        <f aca="false">I166+I171+I176+I181+I186+I191+I196+I201+I206+I211+I216+I221+I226+I231+I236+I241+I246+I251+I256+I261+I266+I271+I276+I281+I286+I291+I296+I301</f>
        <v>#VALUE!</v>
      </c>
      <c r="J161" s="68" t="e">
        <f aca="false">J166+J171+J176+J181+J186+J191+J196+J201+J206+J211+J216+J221+J226+J231+J236+J241+J246+J251+J256+J261+J266+J271+J276+J281+J286+J291+J296+J301</f>
        <v>#VALUE!</v>
      </c>
      <c r="K161" s="68" t="e">
        <f aca="false">E161+F161+G161+H161+I161+J161</f>
        <v>#VALUE!</v>
      </c>
    </row>
    <row r="162" customFormat="false" ht="18" hidden="false" customHeight="true" outlineLevel="0" collapsed="false">
      <c r="A162" s="65"/>
      <c r="B162" s="66"/>
      <c r="C162" s="113"/>
      <c r="D162" s="77" t="s">
        <v>32</v>
      </c>
      <c r="E162" s="68" t="e">
        <f aca="false">E167+E172+E177+E182+E187+E192+E197+E202+E207+E212+E217+E222+E227+E232+E237+E242+E247+E252+E257+E262+E267+E272+E277+E282+E287+E292+E297+E302</f>
        <v>#VALUE!</v>
      </c>
      <c r="F162" s="68" t="e">
        <f aca="false">F167+F172+F177+F182+F187+F192+F197+F202+F207+F212+F217+F222+F227+F232+F237+F242+F247+F252+F257+F262+F267+F272+F277+F282+F287+F292+F297+F302</f>
        <v>#VALUE!</v>
      </c>
      <c r="G162" s="68" t="e">
        <f aca="false">G167+G172+G177+G182+G187+G192+G197+G202+G207+G212+G217+G222+G227+G232+G237+G242+G247+G252+G257+G262+G267+G272+G277+G282+G287+G292+G297+G302</f>
        <v>#VALUE!</v>
      </c>
      <c r="H162" s="68" t="e">
        <f aca="false">H167+H172+H177+H182+H187+H192+H197+H202+H207+H212+H217+H222+H227+H232+H237+H242+H247+H252+H257+H262+H267+H272+H277+H282+H287+H292+H297+H302</f>
        <v>#VALUE!</v>
      </c>
      <c r="I162" s="68" t="e">
        <f aca="false">I167+I172+I177+I182+I187+I192+I197+I202+I207+I212+I217+I222+I227+I232+I237+I242+I247+I252+I257+I262+I267+I272+I277+I282+I287+I292+I297+I302</f>
        <v>#VALUE!</v>
      </c>
      <c r="J162" s="68" t="e">
        <f aca="false">J167+J172+J177+J182+J187+J192+J197+J202+J207+J212+J217+J222+J227+J232+J237+J242+J247+J252+J257+J262+J267+J272+J277+J282+J287+J292+J297+J302</f>
        <v>#VALUE!</v>
      </c>
      <c r="K162" s="68" t="e">
        <f aca="false">E162+F162+G162+H162+I162+J162</f>
        <v>#VALUE!</v>
      </c>
    </row>
    <row r="163" customFormat="false" ht="11.25" hidden="false" customHeight="true" outlineLevel="0" collapsed="false">
      <c r="A163" s="114" t="s">
        <v>84</v>
      </c>
      <c r="B163" s="179" t="s">
        <v>44</v>
      </c>
      <c r="C163" s="19" t="s">
        <v>35</v>
      </c>
      <c r="D163" s="77" t="s">
        <v>28</v>
      </c>
      <c r="E163" s="81" t="e">
        <f aca="false">E164+E165+E166+E167</f>
        <v>#VALUE!</v>
      </c>
      <c r="F163" s="81" t="e">
        <f aca="false">F164+F165+F166+F167</f>
        <v>#VALUE!</v>
      </c>
      <c r="G163" s="81" t="e">
        <f aca="false">G164+G165+G166+G167</f>
        <v>#VALUE!</v>
      </c>
      <c r="H163" s="81" t="e">
        <f aca="false">H164+H165+H166+H167</f>
        <v>#VALUE!</v>
      </c>
      <c r="I163" s="81" t="e">
        <f aca="false">I164+I165+I166+I167</f>
        <v>#VALUE!</v>
      </c>
      <c r="J163" s="81" t="e">
        <f aca="false">J164+J165+J166+J167</f>
        <v>#VALUE!</v>
      </c>
      <c r="K163" s="81" t="e">
        <f aca="false">K164+K165+K166+K167</f>
        <v>#VALUE!</v>
      </c>
    </row>
    <row r="164" customFormat="false" ht="11.25" hidden="false" customHeight="true" outlineLevel="0" collapsed="false">
      <c r="A164" s="112"/>
      <c r="B164" s="179"/>
      <c r="C164" s="19"/>
      <c r="D164" s="77" t="s">
        <v>29</v>
      </c>
      <c r="E164" s="178" t="s">
        <v>89</v>
      </c>
      <c r="F164" s="178" t="s">
        <v>89</v>
      </c>
      <c r="G164" s="68" t="e">
        <f aca="false">F164*$M$7</f>
        <v>#VALUE!</v>
      </c>
      <c r="H164" s="176" t="e">
        <f aca="false">G164*$N$7</f>
        <v>#VALUE!</v>
      </c>
      <c r="I164" s="176" t="e">
        <f aca="false">H164*$O$7</f>
        <v>#VALUE!</v>
      </c>
      <c r="J164" s="68" t="e">
        <f aca="false">I164*$P$7</f>
        <v>#VALUE!</v>
      </c>
      <c r="K164" s="68" t="e">
        <f aca="false">E164+F164+G164+H164+I164+J164</f>
        <v>#VALUE!</v>
      </c>
    </row>
    <row r="165" customFormat="false" ht="11.25" hidden="false" customHeight="true" outlineLevel="0" collapsed="false">
      <c r="A165" s="112"/>
      <c r="B165" s="179"/>
      <c r="C165" s="19"/>
      <c r="D165" s="77" t="s">
        <v>30</v>
      </c>
      <c r="E165" s="178" t="n">
        <v>0</v>
      </c>
      <c r="F165" s="178" t="n">
        <v>0</v>
      </c>
      <c r="G165" s="68" t="n">
        <f aca="false">F165*$M$7</f>
        <v>0</v>
      </c>
      <c r="H165" s="176" t="n">
        <f aca="false">G165*$N$7</f>
        <v>0</v>
      </c>
      <c r="I165" s="176" t="n">
        <f aca="false">H165*$O$7</f>
        <v>0</v>
      </c>
      <c r="J165" s="68" t="n">
        <f aca="false">I165*$P$7</f>
        <v>0</v>
      </c>
      <c r="K165" s="68" t="n">
        <f aca="false">E165+F165+G165+H165+I165+J165</f>
        <v>0</v>
      </c>
    </row>
    <row r="166" customFormat="false" ht="11.25" hidden="false" customHeight="true" outlineLevel="0" collapsed="false">
      <c r="A166" s="112"/>
      <c r="B166" s="179"/>
      <c r="C166" s="19"/>
      <c r="D166" s="77" t="s">
        <v>281</v>
      </c>
      <c r="E166" s="180" t="n">
        <v>437106.5</v>
      </c>
      <c r="F166" s="180" t="n">
        <v>437106.49</v>
      </c>
      <c r="G166" s="68" t="n">
        <f aca="false">F166*$M$7</f>
        <v>451531.00417</v>
      </c>
      <c r="H166" s="176" t="n">
        <f aca="false">G166*$N$7</f>
        <v>466431.52730761</v>
      </c>
      <c r="I166" s="176" t="n">
        <f aca="false">H166*$O$7</f>
        <v>481357.336181453</v>
      </c>
      <c r="J166" s="68" t="n">
        <f aca="false">I166*$P$7</f>
        <v>497723.485611623</v>
      </c>
      <c r="K166" s="68" t="n">
        <f aca="false">E166+F166+G166+H166+I166+J166</f>
        <v>2771256.34327069</v>
      </c>
    </row>
    <row r="167" customFormat="false" ht="11.25" hidden="false" customHeight="true" outlineLevel="0" collapsed="false">
      <c r="A167" s="112"/>
      <c r="B167" s="179"/>
      <c r="C167" s="19"/>
      <c r="D167" s="77" t="s">
        <v>32</v>
      </c>
      <c r="E167" s="178" t="s">
        <v>89</v>
      </c>
      <c r="F167" s="178" t="s">
        <v>89</v>
      </c>
      <c r="G167" s="68" t="e">
        <f aca="false">F167*$M$7</f>
        <v>#VALUE!</v>
      </c>
      <c r="H167" s="176" t="e">
        <f aca="false">G167*$N$7</f>
        <v>#VALUE!</v>
      </c>
      <c r="I167" s="176" t="e">
        <f aca="false">H167*$O$7</f>
        <v>#VALUE!</v>
      </c>
      <c r="J167" s="68" t="e">
        <f aca="false">I167*$P$7</f>
        <v>#VALUE!</v>
      </c>
      <c r="K167" s="68" t="e">
        <f aca="false">E167+F167+G167+H167+I167+J167</f>
        <v>#VALUE!</v>
      </c>
    </row>
    <row r="168" customFormat="false" ht="11.25" hidden="false" customHeight="true" outlineLevel="0" collapsed="false">
      <c r="A168" s="114" t="s">
        <v>85</v>
      </c>
      <c r="B168" s="179" t="s">
        <v>86</v>
      </c>
      <c r="C168" s="19" t="s">
        <v>35</v>
      </c>
      <c r="D168" s="77" t="s">
        <v>28</v>
      </c>
      <c r="E168" s="81" t="e">
        <f aca="false">E169+E170+E171+E172</f>
        <v>#VALUE!</v>
      </c>
      <c r="F168" s="81" t="e">
        <f aca="false">F169+F170+F171+F172</f>
        <v>#VALUE!</v>
      </c>
      <c r="G168" s="81" t="e">
        <f aca="false">G169+G170+G171+G172</f>
        <v>#VALUE!</v>
      </c>
      <c r="H168" s="81" t="e">
        <f aca="false">H169+H170+H171+H172</f>
        <v>#VALUE!</v>
      </c>
      <c r="I168" s="81" t="e">
        <f aca="false">I169+I170+I171+I172</f>
        <v>#VALUE!</v>
      </c>
      <c r="J168" s="81" t="e">
        <f aca="false">J169+J170+J171+J172</f>
        <v>#VALUE!</v>
      </c>
      <c r="K168" s="81" t="e">
        <f aca="false">K169+K170+K171+K172</f>
        <v>#VALUE!</v>
      </c>
    </row>
    <row r="169" customFormat="false" ht="11.25" hidden="false" customHeight="true" outlineLevel="0" collapsed="false">
      <c r="A169" s="112"/>
      <c r="B169" s="179"/>
      <c r="C169" s="19"/>
      <c r="D169" s="77" t="s">
        <v>29</v>
      </c>
      <c r="E169" s="178" t="s">
        <v>89</v>
      </c>
      <c r="F169" s="178" t="s">
        <v>89</v>
      </c>
      <c r="G169" s="68" t="e">
        <f aca="false">F169*$M$7</f>
        <v>#VALUE!</v>
      </c>
      <c r="H169" s="176" t="e">
        <f aca="false">G169*$N$7</f>
        <v>#VALUE!</v>
      </c>
      <c r="I169" s="176" t="e">
        <f aca="false">H169*$O$7</f>
        <v>#VALUE!</v>
      </c>
      <c r="J169" s="68" t="e">
        <f aca="false">I169*$P$7</f>
        <v>#VALUE!</v>
      </c>
      <c r="K169" s="68" t="e">
        <f aca="false">E169+F169+G169+H169+I169+J169</f>
        <v>#VALUE!</v>
      </c>
    </row>
    <row r="170" customFormat="false" ht="11.25" hidden="false" customHeight="true" outlineLevel="0" collapsed="false">
      <c r="A170" s="112"/>
      <c r="B170" s="179"/>
      <c r="C170" s="19"/>
      <c r="D170" s="77" t="s">
        <v>30</v>
      </c>
      <c r="E170" s="178" t="n">
        <v>0</v>
      </c>
      <c r="F170" s="178" t="n">
        <v>0</v>
      </c>
      <c r="G170" s="68" t="n">
        <f aca="false">F170*$M$7</f>
        <v>0</v>
      </c>
      <c r="H170" s="176" t="n">
        <f aca="false">G170*$N$7</f>
        <v>0</v>
      </c>
      <c r="I170" s="176" t="n">
        <f aca="false">H170*$O$7</f>
        <v>0</v>
      </c>
      <c r="J170" s="68" t="n">
        <f aca="false">I170*$P$7</f>
        <v>0</v>
      </c>
      <c r="K170" s="68" t="n">
        <f aca="false">E170+F170+G170+H170+I170+J170</f>
        <v>0</v>
      </c>
    </row>
    <row r="171" customFormat="false" ht="11.25" hidden="false" customHeight="true" outlineLevel="0" collapsed="false">
      <c r="A171" s="112"/>
      <c r="B171" s="179"/>
      <c r="C171" s="19"/>
      <c r="D171" s="77" t="s">
        <v>281</v>
      </c>
      <c r="E171" s="180" t="n">
        <v>61444.01</v>
      </c>
      <c r="F171" s="180" t="n">
        <v>61444.01</v>
      </c>
      <c r="G171" s="68" t="n">
        <f aca="false">F171*$M$7</f>
        <v>63471.66233</v>
      </c>
      <c r="H171" s="176" t="n">
        <f aca="false">G171*$N$7</f>
        <v>65566.22718689</v>
      </c>
      <c r="I171" s="176" t="n">
        <f aca="false">H171*$O$7</f>
        <v>67664.3464568705</v>
      </c>
      <c r="J171" s="68" t="n">
        <f aca="false">I171*$P$7</f>
        <v>69964.9342364041</v>
      </c>
      <c r="K171" s="68" t="n">
        <f aca="false">E171+F171+G171+H171+I171+J171</f>
        <v>389555.190210165</v>
      </c>
    </row>
    <row r="172" customFormat="false" ht="11.25" hidden="false" customHeight="true" outlineLevel="0" collapsed="false">
      <c r="A172" s="112"/>
      <c r="B172" s="179"/>
      <c r="C172" s="19"/>
      <c r="D172" s="77" t="s">
        <v>32</v>
      </c>
      <c r="E172" s="178" t="s">
        <v>89</v>
      </c>
      <c r="F172" s="178" t="s">
        <v>89</v>
      </c>
      <c r="G172" s="68" t="e">
        <f aca="false">F172*$M$7</f>
        <v>#VALUE!</v>
      </c>
      <c r="H172" s="176" t="e">
        <f aca="false">G172*$N$7</f>
        <v>#VALUE!</v>
      </c>
      <c r="I172" s="176" t="e">
        <f aca="false">H172*$O$7</f>
        <v>#VALUE!</v>
      </c>
      <c r="J172" s="68" t="e">
        <f aca="false">I172*$P$7</f>
        <v>#VALUE!</v>
      </c>
      <c r="K172" s="68" t="e">
        <f aca="false">E172+F172+G172+H172+I172+J172</f>
        <v>#VALUE!</v>
      </c>
    </row>
    <row r="173" customFormat="false" ht="11.25" hidden="false" customHeight="true" outlineLevel="0" collapsed="false">
      <c r="A173" s="114" t="s">
        <v>87</v>
      </c>
      <c r="B173" s="179" t="s">
        <v>88</v>
      </c>
      <c r="C173" s="19" t="s">
        <v>35</v>
      </c>
      <c r="D173" s="77" t="s">
        <v>28</v>
      </c>
      <c r="E173" s="81" t="e">
        <f aca="false">E174+E175+E176+E177</f>
        <v>#VALUE!</v>
      </c>
      <c r="F173" s="81" t="e">
        <f aca="false">F174+F175+F176+F177</f>
        <v>#VALUE!</v>
      </c>
      <c r="G173" s="81" t="e">
        <f aca="false">G174+G175+G176+G177</f>
        <v>#VALUE!</v>
      </c>
      <c r="H173" s="81" t="e">
        <f aca="false">H174+H175+H176+H177</f>
        <v>#VALUE!</v>
      </c>
      <c r="I173" s="81" t="e">
        <f aca="false">I174+I175+I176+I177</f>
        <v>#VALUE!</v>
      </c>
      <c r="J173" s="81" t="e">
        <f aca="false">J174+J175+J176+J177</f>
        <v>#VALUE!</v>
      </c>
      <c r="K173" s="81" t="e">
        <f aca="false">K174+K175+K176+K177</f>
        <v>#VALUE!</v>
      </c>
    </row>
    <row r="174" customFormat="false" ht="11.25" hidden="false" customHeight="true" outlineLevel="0" collapsed="false">
      <c r="A174" s="112"/>
      <c r="B174" s="179"/>
      <c r="C174" s="19"/>
      <c r="D174" s="77" t="s">
        <v>29</v>
      </c>
      <c r="E174" s="178" t="s">
        <v>89</v>
      </c>
      <c r="F174" s="178" t="s">
        <v>89</v>
      </c>
      <c r="G174" s="68" t="e">
        <f aca="false">F174*$M$7</f>
        <v>#VALUE!</v>
      </c>
      <c r="H174" s="176" t="e">
        <f aca="false">G174*$N$7</f>
        <v>#VALUE!</v>
      </c>
      <c r="I174" s="176" t="e">
        <f aca="false">H174*$O$7</f>
        <v>#VALUE!</v>
      </c>
      <c r="J174" s="68" t="e">
        <f aca="false">I174*$P$7</f>
        <v>#VALUE!</v>
      </c>
      <c r="K174" s="68" t="e">
        <f aca="false">E174+F174+G174+H174+I174+J174</f>
        <v>#VALUE!</v>
      </c>
    </row>
    <row r="175" customFormat="false" ht="11.25" hidden="false" customHeight="true" outlineLevel="0" collapsed="false">
      <c r="A175" s="112"/>
      <c r="B175" s="179"/>
      <c r="C175" s="19"/>
      <c r="D175" s="77" t="s">
        <v>30</v>
      </c>
      <c r="E175" s="180" t="n">
        <v>344171.48</v>
      </c>
      <c r="F175" s="180" t="n">
        <v>344171.48</v>
      </c>
      <c r="G175" s="68" t="n">
        <f aca="false">F175*$M$7</f>
        <v>355529.13884</v>
      </c>
      <c r="H175" s="176" t="n">
        <f aca="false">G175*$N$7</f>
        <v>367261.60042172</v>
      </c>
      <c r="I175" s="176" t="n">
        <f aca="false">H175*$O$7</f>
        <v>379013.971635215</v>
      </c>
      <c r="J175" s="68" t="n">
        <f aca="false">I175*$P$7</f>
        <v>391900.446670812</v>
      </c>
      <c r="K175" s="68" t="n">
        <f aca="false">E175+F175+G175+H175+I175+J175</f>
        <v>2182048.11756775</v>
      </c>
    </row>
    <row r="176" customFormat="false" ht="11.25" hidden="false" customHeight="true" outlineLevel="0" collapsed="false">
      <c r="A176" s="112"/>
      <c r="B176" s="179"/>
      <c r="C176" s="19"/>
      <c r="D176" s="77" t="s">
        <v>281</v>
      </c>
      <c r="E176" s="176" t="n">
        <v>0</v>
      </c>
      <c r="F176" s="176" t="n">
        <v>0</v>
      </c>
      <c r="G176" s="68" t="n">
        <f aca="false">F176*$M$7</f>
        <v>0</v>
      </c>
      <c r="H176" s="176" t="n">
        <f aca="false">G176*$N$7</f>
        <v>0</v>
      </c>
      <c r="I176" s="176" t="n">
        <f aca="false">H176*$O$7</f>
        <v>0</v>
      </c>
      <c r="J176" s="68" t="n">
        <f aca="false">I176*$P$7</f>
        <v>0</v>
      </c>
      <c r="K176" s="68" t="n">
        <f aca="false">E176+F176+G176+H176+I176+J176</f>
        <v>0</v>
      </c>
    </row>
    <row r="177" customFormat="false" ht="11.25" hidden="false" customHeight="true" outlineLevel="0" collapsed="false">
      <c r="A177" s="112"/>
      <c r="B177" s="179"/>
      <c r="C177" s="19"/>
      <c r="D177" s="77" t="s">
        <v>32</v>
      </c>
      <c r="E177" s="176" t="s">
        <v>89</v>
      </c>
      <c r="F177" s="176" t="s">
        <v>89</v>
      </c>
      <c r="G177" s="68" t="e">
        <f aca="false">F177*$M$7</f>
        <v>#VALUE!</v>
      </c>
      <c r="H177" s="176" t="e">
        <f aca="false">G177*$N$7</f>
        <v>#VALUE!</v>
      </c>
      <c r="I177" s="176" t="e">
        <f aca="false">H177*$O$7</f>
        <v>#VALUE!</v>
      </c>
      <c r="J177" s="68" t="e">
        <f aca="false">I177*$P$7</f>
        <v>#VALUE!</v>
      </c>
      <c r="K177" s="68" t="e">
        <f aca="false">E177+F177+G177+H177+I177+J177</f>
        <v>#VALUE!</v>
      </c>
    </row>
    <row r="178" customFormat="false" ht="11.25" hidden="false" customHeight="true" outlineLevel="0" collapsed="false">
      <c r="A178" s="114" t="s">
        <v>90</v>
      </c>
      <c r="B178" s="179" t="s">
        <v>91</v>
      </c>
      <c r="C178" s="19" t="s">
        <v>35</v>
      </c>
      <c r="D178" s="77" t="s">
        <v>28</v>
      </c>
      <c r="E178" s="81" t="e">
        <f aca="false">E179+E180+E181+E182</f>
        <v>#VALUE!</v>
      </c>
      <c r="F178" s="81" t="e">
        <f aca="false">F179+F180+F181+F182</f>
        <v>#VALUE!</v>
      </c>
      <c r="G178" s="81" t="e">
        <f aca="false">G179+G180+G181+G182</f>
        <v>#VALUE!</v>
      </c>
      <c r="H178" s="81" t="e">
        <f aca="false">H179+H180+H181+H182</f>
        <v>#VALUE!</v>
      </c>
      <c r="I178" s="81" t="e">
        <f aca="false">I179+I180+I181+I182</f>
        <v>#VALUE!</v>
      </c>
      <c r="J178" s="81" t="e">
        <f aca="false">J179+J180+J181+J182</f>
        <v>#VALUE!</v>
      </c>
      <c r="K178" s="81" t="e">
        <f aca="false">K179+K180+K181+K182</f>
        <v>#VALUE!</v>
      </c>
    </row>
    <row r="179" customFormat="false" ht="11.25" hidden="false" customHeight="true" outlineLevel="0" collapsed="false">
      <c r="A179" s="112"/>
      <c r="B179" s="179"/>
      <c r="C179" s="19"/>
      <c r="D179" s="77" t="s">
        <v>29</v>
      </c>
      <c r="E179" s="176" t="s">
        <v>89</v>
      </c>
      <c r="F179" s="176" t="s">
        <v>89</v>
      </c>
      <c r="G179" s="68" t="e">
        <f aca="false">F179*$M$7</f>
        <v>#VALUE!</v>
      </c>
      <c r="H179" s="176" t="e">
        <f aca="false">G179*$N$7</f>
        <v>#VALUE!</v>
      </c>
      <c r="I179" s="176" t="e">
        <f aca="false">H179*$O$7</f>
        <v>#VALUE!</v>
      </c>
      <c r="J179" s="68" t="e">
        <f aca="false">I179*$P$7</f>
        <v>#VALUE!</v>
      </c>
      <c r="K179" s="68" t="e">
        <f aca="false">E179+F179+G179+H179+I179+J179</f>
        <v>#VALUE!</v>
      </c>
    </row>
    <row r="180" customFormat="false" ht="11.25" hidden="false" customHeight="true" outlineLevel="0" collapsed="false">
      <c r="A180" s="112"/>
      <c r="B180" s="179"/>
      <c r="C180" s="19"/>
      <c r="D180" s="77" t="s">
        <v>30</v>
      </c>
      <c r="E180" s="180" t="n">
        <v>63565.5</v>
      </c>
      <c r="F180" s="180" t="n">
        <v>63565.5</v>
      </c>
      <c r="G180" s="68" t="n">
        <f aca="false">F180*$M$7</f>
        <v>65663.1615</v>
      </c>
      <c r="H180" s="176" t="n">
        <f aca="false">G180*$N$7</f>
        <v>67830.0458295</v>
      </c>
      <c r="I180" s="176" t="n">
        <f aca="false">H180*$O$7</f>
        <v>70000.607296044</v>
      </c>
      <c r="J180" s="68" t="n">
        <f aca="false">I180*$P$7</f>
        <v>72380.6279441095</v>
      </c>
      <c r="K180" s="68" t="n">
        <f aca="false">E180+F180+G180+H180+I180+J180</f>
        <v>403005.442569654</v>
      </c>
    </row>
    <row r="181" customFormat="false" ht="11.25" hidden="false" customHeight="true" outlineLevel="0" collapsed="false">
      <c r="A181" s="112"/>
      <c r="B181" s="179"/>
      <c r="C181" s="19"/>
      <c r="D181" s="77" t="s">
        <v>281</v>
      </c>
      <c r="E181" s="176" t="n">
        <v>0</v>
      </c>
      <c r="F181" s="176" t="n">
        <v>0</v>
      </c>
      <c r="G181" s="68" t="n">
        <f aca="false">F181*$M$7</f>
        <v>0</v>
      </c>
      <c r="H181" s="176" t="n">
        <f aca="false">G181*$N$7</f>
        <v>0</v>
      </c>
      <c r="I181" s="176" t="n">
        <f aca="false">H181*$O$7</f>
        <v>0</v>
      </c>
      <c r="J181" s="68" t="n">
        <f aca="false">I181*$P$7</f>
        <v>0</v>
      </c>
      <c r="K181" s="68" t="n">
        <f aca="false">E181+F181+G181+H181+I181+J181</f>
        <v>0</v>
      </c>
    </row>
    <row r="182" customFormat="false" ht="11.25" hidden="false" customHeight="true" outlineLevel="0" collapsed="false">
      <c r="A182" s="112"/>
      <c r="B182" s="179"/>
      <c r="C182" s="19"/>
      <c r="D182" s="77" t="s">
        <v>32</v>
      </c>
      <c r="E182" s="176" t="s">
        <v>89</v>
      </c>
      <c r="F182" s="176" t="s">
        <v>89</v>
      </c>
      <c r="G182" s="68" t="e">
        <f aca="false">F182*$M$7</f>
        <v>#VALUE!</v>
      </c>
      <c r="H182" s="176" t="e">
        <f aca="false">G182*$N$7</f>
        <v>#VALUE!</v>
      </c>
      <c r="I182" s="176" t="e">
        <f aca="false">H182*$O$7</f>
        <v>#VALUE!</v>
      </c>
      <c r="J182" s="68" t="e">
        <f aca="false">I182*$P$7</f>
        <v>#VALUE!</v>
      </c>
      <c r="K182" s="68" t="e">
        <f aca="false">E182+F182+G182+H182+I182+J182</f>
        <v>#VALUE!</v>
      </c>
    </row>
    <row r="183" customFormat="false" ht="11.25" hidden="false" customHeight="true" outlineLevel="0" collapsed="false">
      <c r="A183" s="114" t="s">
        <v>92</v>
      </c>
      <c r="B183" s="179" t="s">
        <v>93</v>
      </c>
      <c r="C183" s="19" t="s">
        <v>35</v>
      </c>
      <c r="D183" s="77" t="s">
        <v>28</v>
      </c>
      <c r="E183" s="81" t="e">
        <f aca="false">E184+E185+E186+E187</f>
        <v>#VALUE!</v>
      </c>
      <c r="F183" s="81" t="e">
        <f aca="false">F184+F185+F186+F187</f>
        <v>#VALUE!</v>
      </c>
      <c r="G183" s="81" t="e">
        <f aca="false">G184+G185+G186+G187</f>
        <v>#VALUE!</v>
      </c>
      <c r="H183" s="81" t="e">
        <f aca="false">H184+H185+H186+H187</f>
        <v>#VALUE!</v>
      </c>
      <c r="I183" s="81" t="e">
        <f aca="false">I184+I185+I186+I187</f>
        <v>#VALUE!</v>
      </c>
      <c r="J183" s="81" t="e">
        <f aca="false">J184+J185+J186+J187</f>
        <v>#VALUE!</v>
      </c>
      <c r="K183" s="81" t="e">
        <f aca="false">K184+K185+K186+K187</f>
        <v>#VALUE!</v>
      </c>
    </row>
    <row r="184" customFormat="false" ht="11.25" hidden="false" customHeight="true" outlineLevel="0" collapsed="false">
      <c r="A184" s="112"/>
      <c r="B184" s="179"/>
      <c r="C184" s="19"/>
      <c r="D184" s="77" t="s">
        <v>29</v>
      </c>
      <c r="E184" s="176" t="s">
        <v>89</v>
      </c>
      <c r="F184" s="176" t="s">
        <v>89</v>
      </c>
      <c r="G184" s="68" t="e">
        <f aca="false">F184*$M$7</f>
        <v>#VALUE!</v>
      </c>
      <c r="H184" s="176" t="e">
        <f aca="false">G184*$N$7</f>
        <v>#VALUE!</v>
      </c>
      <c r="I184" s="176" t="e">
        <f aca="false">H184*$O$7</f>
        <v>#VALUE!</v>
      </c>
      <c r="J184" s="68" t="e">
        <f aca="false">I184*$P$7</f>
        <v>#VALUE!</v>
      </c>
      <c r="K184" s="68" t="e">
        <f aca="false">E184+F184+G184+H184+I184+J184</f>
        <v>#VALUE!</v>
      </c>
    </row>
    <row r="185" customFormat="false" ht="11.25" hidden="false" customHeight="true" outlineLevel="0" collapsed="false">
      <c r="A185" s="112"/>
      <c r="B185" s="179"/>
      <c r="C185" s="19"/>
      <c r="D185" s="77" t="s">
        <v>30</v>
      </c>
      <c r="E185" s="180" t="n">
        <v>2357271.09</v>
      </c>
      <c r="F185" s="180" t="n">
        <v>2357271.09</v>
      </c>
      <c r="G185" s="68" t="n">
        <f aca="false">F185*$M$7</f>
        <v>2435061.03597</v>
      </c>
      <c r="H185" s="176" t="n">
        <f aca="false">G185*$N$7</f>
        <v>2515418.05015701</v>
      </c>
      <c r="I185" s="176" t="n">
        <f aca="false">H185*$O$7</f>
        <v>2595911.42776203</v>
      </c>
      <c r="J185" s="68" t="n">
        <f aca="false">I185*$P$7</f>
        <v>2684172.41630594</v>
      </c>
      <c r="K185" s="68" t="n">
        <f aca="false">E185+F185+G185+H185+I185+J185</f>
        <v>14945105.110195</v>
      </c>
    </row>
    <row r="186" customFormat="false" ht="11.25" hidden="false" customHeight="true" outlineLevel="0" collapsed="false">
      <c r="A186" s="112"/>
      <c r="B186" s="179"/>
      <c r="C186" s="19"/>
      <c r="D186" s="77" t="s">
        <v>281</v>
      </c>
      <c r="E186" s="176" t="n">
        <v>0</v>
      </c>
      <c r="F186" s="176" t="n">
        <v>0</v>
      </c>
      <c r="G186" s="68" t="n">
        <f aca="false">F186*$M$7</f>
        <v>0</v>
      </c>
      <c r="H186" s="176" t="n">
        <f aca="false">G186*$N$7</f>
        <v>0</v>
      </c>
      <c r="I186" s="176" t="n">
        <f aca="false">H186*$O$7</f>
        <v>0</v>
      </c>
      <c r="J186" s="68" t="n">
        <f aca="false">I186*$P$7</f>
        <v>0</v>
      </c>
      <c r="K186" s="68" t="n">
        <f aca="false">E186+F186+G186+H186+I186+J186</f>
        <v>0</v>
      </c>
    </row>
    <row r="187" customFormat="false" ht="11.25" hidden="false" customHeight="true" outlineLevel="0" collapsed="false">
      <c r="A187" s="112"/>
      <c r="B187" s="179"/>
      <c r="C187" s="19"/>
      <c r="D187" s="77" t="s">
        <v>32</v>
      </c>
      <c r="E187" s="176" t="s">
        <v>89</v>
      </c>
      <c r="F187" s="176" t="s">
        <v>89</v>
      </c>
      <c r="G187" s="68" t="e">
        <f aca="false">F187*$M$7</f>
        <v>#VALUE!</v>
      </c>
      <c r="H187" s="176" t="e">
        <f aca="false">G187*$N$7</f>
        <v>#VALUE!</v>
      </c>
      <c r="I187" s="176" t="e">
        <f aca="false">H187*$O$7</f>
        <v>#VALUE!</v>
      </c>
      <c r="J187" s="68" t="e">
        <f aca="false">I187*$P$7</f>
        <v>#VALUE!</v>
      </c>
      <c r="K187" s="68" t="e">
        <f aca="false">E187+F187+G187+H187+I187+J187</f>
        <v>#VALUE!</v>
      </c>
    </row>
    <row r="188" customFormat="false" ht="11.25" hidden="false" customHeight="true" outlineLevel="0" collapsed="false">
      <c r="A188" s="114" t="s">
        <v>94</v>
      </c>
      <c r="B188" s="179" t="s">
        <v>95</v>
      </c>
      <c r="C188" s="19" t="s">
        <v>35</v>
      </c>
      <c r="D188" s="77" t="s">
        <v>28</v>
      </c>
      <c r="E188" s="81" t="e">
        <f aca="false">E189+E190+E191+E192</f>
        <v>#VALUE!</v>
      </c>
      <c r="F188" s="81" t="e">
        <f aca="false">F189+F190+F191+F192</f>
        <v>#VALUE!</v>
      </c>
      <c r="G188" s="81" t="e">
        <f aca="false">G189+G190+G191+G192</f>
        <v>#VALUE!</v>
      </c>
      <c r="H188" s="81" t="e">
        <f aca="false">H189+H190+H191+H192</f>
        <v>#VALUE!</v>
      </c>
      <c r="I188" s="81" t="e">
        <f aca="false">I189+I190+I191+I192</f>
        <v>#VALUE!</v>
      </c>
      <c r="J188" s="81" t="e">
        <f aca="false">J189+J190+J191+J192</f>
        <v>#VALUE!</v>
      </c>
      <c r="K188" s="81" t="e">
        <f aca="false">K189+K190+K191+K192</f>
        <v>#VALUE!</v>
      </c>
    </row>
    <row r="189" customFormat="false" ht="11.25" hidden="false" customHeight="true" outlineLevel="0" collapsed="false">
      <c r="A189" s="112"/>
      <c r="B189" s="179"/>
      <c r="C189" s="19"/>
      <c r="D189" s="77" t="s">
        <v>29</v>
      </c>
      <c r="E189" s="178" t="s">
        <v>89</v>
      </c>
      <c r="F189" s="178" t="s">
        <v>89</v>
      </c>
      <c r="G189" s="68" t="e">
        <f aca="false">F189*$M$7</f>
        <v>#VALUE!</v>
      </c>
      <c r="H189" s="176" t="e">
        <f aca="false">G189*$N$7</f>
        <v>#VALUE!</v>
      </c>
      <c r="I189" s="176" t="e">
        <f aca="false">H189*$O$7</f>
        <v>#VALUE!</v>
      </c>
      <c r="J189" s="68" t="e">
        <f aca="false">I189*$P$7</f>
        <v>#VALUE!</v>
      </c>
      <c r="K189" s="68" t="e">
        <f aca="false">E189+F189+G189+H189+I189+J189</f>
        <v>#VALUE!</v>
      </c>
    </row>
    <row r="190" customFormat="false" ht="11.25" hidden="false" customHeight="true" outlineLevel="0" collapsed="false">
      <c r="A190" s="112"/>
      <c r="B190" s="179"/>
      <c r="C190" s="19"/>
      <c r="D190" s="77" t="s">
        <v>30</v>
      </c>
      <c r="E190" s="181" t="n">
        <v>23744.4</v>
      </c>
      <c r="F190" s="181" t="n">
        <v>23744.4</v>
      </c>
      <c r="G190" s="68" t="n">
        <f aca="false">F190*$M$7</f>
        <v>24527.9652</v>
      </c>
      <c r="H190" s="176" t="n">
        <f aca="false">G190*$N$7</f>
        <v>25337.3880516</v>
      </c>
      <c r="I190" s="176" t="n">
        <f aca="false">H190*$O$7</f>
        <v>26148.1844692512</v>
      </c>
      <c r="J190" s="68" t="n">
        <f aca="false">I190*$P$7</f>
        <v>27037.2227412057</v>
      </c>
      <c r="K190" s="68" t="n">
        <f aca="false">E190+F190+G190+H190+I190+J190</f>
        <v>150539.560462057</v>
      </c>
    </row>
    <row r="191" customFormat="false" ht="11.25" hidden="false" customHeight="true" outlineLevel="0" collapsed="false">
      <c r="A191" s="112"/>
      <c r="B191" s="179"/>
      <c r="C191" s="19"/>
      <c r="D191" s="77" t="s">
        <v>281</v>
      </c>
      <c r="E191" s="178" t="s">
        <v>89</v>
      </c>
      <c r="F191" s="178" t="s">
        <v>89</v>
      </c>
      <c r="G191" s="68" t="e">
        <f aca="false">F191*$M$7</f>
        <v>#VALUE!</v>
      </c>
      <c r="H191" s="176" t="e">
        <f aca="false">G191*$N$7</f>
        <v>#VALUE!</v>
      </c>
      <c r="I191" s="176" t="e">
        <f aca="false">H191*$O$7</f>
        <v>#VALUE!</v>
      </c>
      <c r="J191" s="68" t="e">
        <f aca="false">I191*$P$7</f>
        <v>#VALUE!</v>
      </c>
      <c r="K191" s="68" t="e">
        <f aca="false">E191+F191+G191+H191+I191+J191</f>
        <v>#VALUE!</v>
      </c>
    </row>
    <row r="192" customFormat="false" ht="11.25" hidden="false" customHeight="true" outlineLevel="0" collapsed="false">
      <c r="A192" s="112"/>
      <c r="B192" s="179"/>
      <c r="C192" s="19"/>
      <c r="D192" s="77" t="s">
        <v>32</v>
      </c>
      <c r="E192" s="178" t="s">
        <v>89</v>
      </c>
      <c r="F192" s="178" t="s">
        <v>89</v>
      </c>
      <c r="G192" s="68" t="e">
        <f aca="false">F192*$M$7</f>
        <v>#VALUE!</v>
      </c>
      <c r="H192" s="176" t="e">
        <f aca="false">G192*$N$7</f>
        <v>#VALUE!</v>
      </c>
      <c r="I192" s="176" t="e">
        <f aca="false">H192*$O$7</f>
        <v>#VALUE!</v>
      </c>
      <c r="J192" s="68" t="e">
        <f aca="false">I192*$P$7</f>
        <v>#VALUE!</v>
      </c>
      <c r="K192" s="68" t="e">
        <f aca="false">E192+F192+G192+H192+I192+J192</f>
        <v>#VALUE!</v>
      </c>
    </row>
    <row r="193" customFormat="false" ht="11.25" hidden="false" customHeight="true" outlineLevel="0" collapsed="false">
      <c r="A193" s="114" t="s">
        <v>96</v>
      </c>
      <c r="B193" s="179" t="s">
        <v>97</v>
      </c>
      <c r="C193" s="19" t="s">
        <v>35</v>
      </c>
      <c r="D193" s="77" t="s">
        <v>28</v>
      </c>
      <c r="E193" s="81" t="e">
        <f aca="false">E194+E195+E196+E197</f>
        <v>#VALUE!</v>
      </c>
      <c r="F193" s="81" t="e">
        <f aca="false">F194+F195+F196+F197</f>
        <v>#VALUE!</v>
      </c>
      <c r="G193" s="81" t="e">
        <f aca="false">G194+G195+G196+G197</f>
        <v>#VALUE!</v>
      </c>
      <c r="H193" s="81" t="e">
        <f aca="false">H194+H195+H196+H197</f>
        <v>#VALUE!</v>
      </c>
      <c r="I193" s="81" t="e">
        <f aca="false">I194+I195+I196+I197</f>
        <v>#VALUE!</v>
      </c>
      <c r="J193" s="81" t="e">
        <f aca="false">J194+J195+J196+J197</f>
        <v>#VALUE!</v>
      </c>
      <c r="K193" s="81" t="e">
        <f aca="false">K194+K195+K196+K197</f>
        <v>#VALUE!</v>
      </c>
    </row>
    <row r="194" customFormat="false" ht="11.25" hidden="false" customHeight="true" outlineLevel="0" collapsed="false">
      <c r="A194" s="112"/>
      <c r="B194" s="179"/>
      <c r="C194" s="19"/>
      <c r="D194" s="77" t="s">
        <v>29</v>
      </c>
      <c r="E194" s="178" t="s">
        <v>89</v>
      </c>
      <c r="F194" s="178" t="s">
        <v>89</v>
      </c>
      <c r="G194" s="68" t="e">
        <f aca="false">F194*$M$7</f>
        <v>#VALUE!</v>
      </c>
      <c r="H194" s="176" t="e">
        <f aca="false">G194*$N$7</f>
        <v>#VALUE!</v>
      </c>
      <c r="I194" s="176" t="e">
        <f aca="false">H194*$O$7</f>
        <v>#VALUE!</v>
      </c>
      <c r="J194" s="68" t="e">
        <f aca="false">I194*$P$7</f>
        <v>#VALUE!</v>
      </c>
      <c r="K194" s="68" t="e">
        <f aca="false">E194+F194+G194+H194+I194+J194</f>
        <v>#VALUE!</v>
      </c>
    </row>
    <row r="195" customFormat="false" ht="11.25" hidden="false" customHeight="true" outlineLevel="0" collapsed="false">
      <c r="A195" s="112"/>
      <c r="B195" s="179"/>
      <c r="C195" s="19"/>
      <c r="D195" s="77" t="s">
        <v>30</v>
      </c>
      <c r="E195" s="178" t="s">
        <v>89</v>
      </c>
      <c r="F195" s="178" t="s">
        <v>89</v>
      </c>
      <c r="G195" s="68" t="e">
        <f aca="false">F195*$M$7</f>
        <v>#VALUE!</v>
      </c>
      <c r="H195" s="176" t="e">
        <f aca="false">G195*$N$7</f>
        <v>#VALUE!</v>
      </c>
      <c r="I195" s="176" t="e">
        <f aca="false">H195*$O$7</f>
        <v>#VALUE!</v>
      </c>
      <c r="J195" s="68" t="e">
        <f aca="false">I195*$P$7</f>
        <v>#VALUE!</v>
      </c>
      <c r="K195" s="68" t="e">
        <f aca="false">E195+F195+G195+H195+I195+J195</f>
        <v>#VALUE!</v>
      </c>
    </row>
    <row r="196" customFormat="false" ht="11.25" hidden="false" customHeight="true" outlineLevel="0" collapsed="false">
      <c r="A196" s="112"/>
      <c r="B196" s="179"/>
      <c r="C196" s="19"/>
      <c r="D196" s="77" t="s">
        <v>281</v>
      </c>
      <c r="E196" s="181" t="n">
        <v>273661.35</v>
      </c>
      <c r="F196" s="181" t="n">
        <v>273796.87</v>
      </c>
      <c r="G196" s="68" t="n">
        <f aca="false">F196*$M$7</f>
        <v>282832.16671</v>
      </c>
      <c r="H196" s="176" t="n">
        <f aca="false">G196*$N$7</f>
        <v>292165.62821143</v>
      </c>
      <c r="I196" s="176" t="n">
        <f aca="false">H196*$O$7</f>
        <v>301514.928314196</v>
      </c>
      <c r="J196" s="68" t="n">
        <f aca="false">I196*$P$7</f>
        <v>311766.435876878</v>
      </c>
      <c r="K196" s="68" t="n">
        <f aca="false">E196+F196+G196+H196+I196+J196</f>
        <v>1735737.3791125</v>
      </c>
    </row>
    <row r="197" customFormat="false" ht="11.25" hidden="false" customHeight="true" outlineLevel="0" collapsed="false">
      <c r="A197" s="112"/>
      <c r="B197" s="179"/>
      <c r="C197" s="19"/>
      <c r="D197" s="77" t="s">
        <v>32</v>
      </c>
      <c r="E197" s="178" t="s">
        <v>89</v>
      </c>
      <c r="F197" s="178" t="s">
        <v>89</v>
      </c>
      <c r="G197" s="68" t="e">
        <f aca="false">F197*$M$7</f>
        <v>#VALUE!</v>
      </c>
      <c r="H197" s="176" t="e">
        <f aca="false">G197*$N$7</f>
        <v>#VALUE!</v>
      </c>
      <c r="I197" s="176" t="e">
        <f aca="false">H197*$O$7</f>
        <v>#VALUE!</v>
      </c>
      <c r="J197" s="68" t="e">
        <f aca="false">I197*$P$7</f>
        <v>#VALUE!</v>
      </c>
      <c r="K197" s="68" t="e">
        <f aca="false">E197+F197+G197+H197+I197+J197</f>
        <v>#VALUE!</v>
      </c>
    </row>
    <row r="198" customFormat="false" ht="11.25" hidden="false" customHeight="true" outlineLevel="0" collapsed="false">
      <c r="A198" s="114" t="s">
        <v>98</v>
      </c>
      <c r="B198" s="179" t="s">
        <v>99</v>
      </c>
      <c r="C198" s="19" t="s">
        <v>35</v>
      </c>
      <c r="D198" s="77" t="s">
        <v>28</v>
      </c>
      <c r="E198" s="81" t="e">
        <f aca="false">E199+E200+E201+E202</f>
        <v>#VALUE!</v>
      </c>
      <c r="F198" s="81" t="e">
        <f aca="false">F199+F200+F201+F202</f>
        <v>#VALUE!</v>
      </c>
      <c r="G198" s="81" t="e">
        <f aca="false">G199+G200+G201+G202</f>
        <v>#VALUE!</v>
      </c>
      <c r="H198" s="81" t="e">
        <f aca="false">H199+H200+H201+H202</f>
        <v>#VALUE!</v>
      </c>
      <c r="I198" s="81" t="e">
        <f aca="false">I199+I200+I201+I202</f>
        <v>#VALUE!</v>
      </c>
      <c r="J198" s="81" t="e">
        <f aca="false">J199+J200+J201+J202</f>
        <v>#VALUE!</v>
      </c>
      <c r="K198" s="81" t="e">
        <f aca="false">K199+K200+K201+K202</f>
        <v>#VALUE!</v>
      </c>
    </row>
    <row r="199" customFormat="false" ht="11.25" hidden="false" customHeight="true" outlineLevel="0" collapsed="false">
      <c r="A199" s="112"/>
      <c r="B199" s="179"/>
      <c r="C199" s="19"/>
      <c r="D199" s="77" t="s">
        <v>29</v>
      </c>
      <c r="E199" s="178" t="s">
        <v>89</v>
      </c>
      <c r="F199" s="178" t="s">
        <v>89</v>
      </c>
      <c r="G199" s="68" t="e">
        <f aca="false">F199*$M$7</f>
        <v>#VALUE!</v>
      </c>
      <c r="H199" s="176" t="e">
        <f aca="false">G199*$N$7</f>
        <v>#VALUE!</v>
      </c>
      <c r="I199" s="176" t="e">
        <f aca="false">H199*$O$7</f>
        <v>#VALUE!</v>
      </c>
      <c r="J199" s="68" t="e">
        <f aca="false">I199*$P$7</f>
        <v>#VALUE!</v>
      </c>
      <c r="K199" s="68" t="e">
        <f aca="false">E199+F199+G199+H199+I199+J199</f>
        <v>#VALUE!</v>
      </c>
    </row>
    <row r="200" customFormat="false" ht="11.25" hidden="false" customHeight="true" outlineLevel="0" collapsed="false">
      <c r="A200" s="112"/>
      <c r="B200" s="179"/>
      <c r="C200" s="19"/>
      <c r="D200" s="77" t="s">
        <v>30</v>
      </c>
      <c r="E200" s="181" t="n">
        <v>40958.3</v>
      </c>
      <c r="F200" s="181" t="n">
        <v>40958.3</v>
      </c>
      <c r="G200" s="68" t="n">
        <f aca="false">F200*$M$7</f>
        <v>42309.9239</v>
      </c>
      <c r="H200" s="176" t="n">
        <f aca="false">G200*$N$7</f>
        <v>43706.1513887</v>
      </c>
      <c r="I200" s="176" t="n">
        <f aca="false">H200*$O$7</f>
        <v>45104.7482331384</v>
      </c>
      <c r="J200" s="68" t="n">
        <f aca="false">I200*$P$7</f>
        <v>46638.3096730651</v>
      </c>
      <c r="K200" s="68" t="n">
        <f aca="false">E200+F200+G200+H200+I200+J200</f>
        <v>259675.733194903</v>
      </c>
    </row>
    <row r="201" customFormat="false" ht="11.25" hidden="false" customHeight="true" outlineLevel="0" collapsed="false">
      <c r="A201" s="112"/>
      <c r="B201" s="179"/>
      <c r="C201" s="19"/>
      <c r="D201" s="77" t="s">
        <v>281</v>
      </c>
      <c r="E201" s="181" t="n">
        <v>49130.66</v>
      </c>
      <c r="F201" s="181" t="n">
        <v>49130.66</v>
      </c>
      <c r="G201" s="68" t="n">
        <f aca="false">F201*$M$7</f>
        <v>50751.97178</v>
      </c>
      <c r="H201" s="176" t="n">
        <f aca="false">G201*$N$7</f>
        <v>52426.78684874</v>
      </c>
      <c r="I201" s="176" t="n">
        <f aca="false">H201*$O$7</f>
        <v>54104.4440278997</v>
      </c>
      <c r="J201" s="68" t="n">
        <f aca="false">I201*$P$7</f>
        <v>55943.9951248483</v>
      </c>
      <c r="K201" s="68" t="n">
        <f aca="false">E201+F201+G201+H201+I201+J201</f>
        <v>311488.517781488</v>
      </c>
    </row>
    <row r="202" customFormat="false" ht="11.25" hidden="false" customHeight="true" outlineLevel="0" collapsed="false">
      <c r="A202" s="112"/>
      <c r="B202" s="179"/>
      <c r="C202" s="19"/>
      <c r="D202" s="77" t="s">
        <v>32</v>
      </c>
      <c r="E202" s="178" t="s">
        <v>89</v>
      </c>
      <c r="F202" s="178" t="s">
        <v>89</v>
      </c>
      <c r="G202" s="68" t="e">
        <f aca="false">F202*$M$7</f>
        <v>#VALUE!</v>
      </c>
      <c r="H202" s="176" t="e">
        <f aca="false">G202*$N$7</f>
        <v>#VALUE!</v>
      </c>
      <c r="I202" s="176" t="e">
        <f aca="false">H202*$O$7</f>
        <v>#VALUE!</v>
      </c>
      <c r="J202" s="68" t="e">
        <f aca="false">I202*$P$7</f>
        <v>#VALUE!</v>
      </c>
      <c r="K202" s="68" t="e">
        <f aca="false">E202+F202+G202+H202+I202+J202</f>
        <v>#VALUE!</v>
      </c>
    </row>
    <row r="203" customFormat="false" ht="11.25" hidden="false" customHeight="true" outlineLevel="0" collapsed="false">
      <c r="A203" s="114" t="s">
        <v>100</v>
      </c>
      <c r="B203" s="179" t="s">
        <v>101</v>
      </c>
      <c r="C203" s="19" t="s">
        <v>35</v>
      </c>
      <c r="D203" s="77" t="s">
        <v>28</v>
      </c>
      <c r="E203" s="81" t="e">
        <f aca="false">E204+E205+E206+E207</f>
        <v>#VALUE!</v>
      </c>
      <c r="F203" s="81" t="e">
        <f aca="false">F204+F205+F206+F207</f>
        <v>#VALUE!</v>
      </c>
      <c r="G203" s="81" t="e">
        <f aca="false">G204+G205+G206+G207</f>
        <v>#VALUE!</v>
      </c>
      <c r="H203" s="81" t="e">
        <f aca="false">H204+H205+H206+H207</f>
        <v>#VALUE!</v>
      </c>
      <c r="I203" s="81" t="e">
        <f aca="false">I204+I205+I206+I207</f>
        <v>#VALUE!</v>
      </c>
      <c r="J203" s="81" t="e">
        <f aca="false">J204+J205+J206+J207</f>
        <v>#VALUE!</v>
      </c>
      <c r="K203" s="81" t="e">
        <f aca="false">K204+K205+K206+K207</f>
        <v>#VALUE!</v>
      </c>
    </row>
    <row r="204" customFormat="false" ht="11.25" hidden="false" customHeight="true" outlineLevel="0" collapsed="false">
      <c r="A204" s="112"/>
      <c r="B204" s="179"/>
      <c r="C204" s="19"/>
      <c r="D204" s="77" t="s">
        <v>29</v>
      </c>
      <c r="E204" s="178" t="s">
        <v>89</v>
      </c>
      <c r="F204" s="178" t="s">
        <v>89</v>
      </c>
      <c r="G204" s="68" t="e">
        <f aca="false">F204*$M$7</f>
        <v>#VALUE!</v>
      </c>
      <c r="H204" s="176" t="e">
        <f aca="false">G204*$N$7</f>
        <v>#VALUE!</v>
      </c>
      <c r="I204" s="176" t="e">
        <f aca="false">H204*$O$7</f>
        <v>#VALUE!</v>
      </c>
      <c r="J204" s="68" t="e">
        <f aca="false">I204*$P$7</f>
        <v>#VALUE!</v>
      </c>
      <c r="K204" s="68" t="e">
        <f aca="false">E204+F204+G204+H204+I204+J204</f>
        <v>#VALUE!</v>
      </c>
    </row>
    <row r="205" customFormat="false" ht="11.25" hidden="false" customHeight="true" outlineLevel="0" collapsed="false">
      <c r="A205" s="112"/>
      <c r="B205" s="179"/>
      <c r="C205" s="19"/>
      <c r="D205" s="77" t="s">
        <v>30</v>
      </c>
      <c r="E205" s="178" t="s">
        <v>89</v>
      </c>
      <c r="F205" s="178" t="s">
        <v>89</v>
      </c>
      <c r="G205" s="68" t="e">
        <f aca="false">F205*$M$7</f>
        <v>#VALUE!</v>
      </c>
      <c r="H205" s="176" t="e">
        <f aca="false">G205*$N$7</f>
        <v>#VALUE!</v>
      </c>
      <c r="I205" s="176" t="e">
        <f aca="false">H205*$O$7</f>
        <v>#VALUE!</v>
      </c>
      <c r="J205" s="68" t="e">
        <f aca="false">I205*$P$7</f>
        <v>#VALUE!</v>
      </c>
      <c r="K205" s="68" t="e">
        <f aca="false">E205+F205+G205+H205+I205+J205</f>
        <v>#VALUE!</v>
      </c>
    </row>
    <row r="206" customFormat="false" ht="11.25" hidden="false" customHeight="true" outlineLevel="0" collapsed="false">
      <c r="A206" s="112"/>
      <c r="B206" s="179"/>
      <c r="C206" s="19"/>
      <c r="D206" s="77" t="s">
        <v>281</v>
      </c>
      <c r="E206" s="181" t="n">
        <v>4824.24</v>
      </c>
      <c r="F206" s="181" t="n">
        <v>4824.24</v>
      </c>
      <c r="G206" s="68" t="n">
        <f aca="false">F206*$M$7</f>
        <v>4983.43992</v>
      </c>
      <c r="H206" s="176" t="n">
        <f aca="false">G206*$N$7</f>
        <v>5147.89343736</v>
      </c>
      <c r="I206" s="176" t="n">
        <f aca="false">H206*$O$7</f>
        <v>5312.62602735552</v>
      </c>
      <c r="J206" s="68" t="n">
        <f aca="false">I206*$P$7</f>
        <v>5493.25531228561</v>
      </c>
      <c r="K206" s="68" t="n">
        <f aca="false">E206+F206+G206+H206+I206+J206</f>
        <v>30585.6946970011</v>
      </c>
    </row>
    <row r="207" customFormat="false" ht="11.25" hidden="false" customHeight="true" outlineLevel="0" collapsed="false">
      <c r="A207" s="112"/>
      <c r="B207" s="179"/>
      <c r="C207" s="19"/>
      <c r="D207" s="77" t="s">
        <v>32</v>
      </c>
      <c r="E207" s="178" t="s">
        <v>89</v>
      </c>
      <c r="F207" s="178" t="s">
        <v>89</v>
      </c>
      <c r="G207" s="68" t="e">
        <f aca="false">F207*$M$7</f>
        <v>#VALUE!</v>
      </c>
      <c r="H207" s="176" t="e">
        <f aca="false">G207*$N$7</f>
        <v>#VALUE!</v>
      </c>
      <c r="I207" s="176" t="e">
        <f aca="false">H207*$O$7</f>
        <v>#VALUE!</v>
      </c>
      <c r="J207" s="68" t="e">
        <f aca="false">I207*$P$7</f>
        <v>#VALUE!</v>
      </c>
      <c r="K207" s="68" t="e">
        <f aca="false">E207+F207+G207+H207+I207+J207</f>
        <v>#VALUE!</v>
      </c>
    </row>
    <row r="208" customFormat="false" ht="11.25" hidden="false" customHeight="true" outlineLevel="0" collapsed="false">
      <c r="A208" s="114" t="s">
        <v>102</v>
      </c>
      <c r="B208" s="179" t="s">
        <v>103</v>
      </c>
      <c r="C208" s="19" t="s">
        <v>35</v>
      </c>
      <c r="D208" s="77" t="s">
        <v>28</v>
      </c>
      <c r="E208" s="81" t="e">
        <f aca="false">E209+E210+E211+E212</f>
        <v>#VALUE!</v>
      </c>
      <c r="F208" s="81" t="e">
        <f aca="false">F209+F210+F211+F212</f>
        <v>#VALUE!</v>
      </c>
      <c r="G208" s="81" t="e">
        <f aca="false">G209+G210+G211+G212</f>
        <v>#VALUE!</v>
      </c>
      <c r="H208" s="81" t="e">
        <f aca="false">H209+H210+H211+H212</f>
        <v>#VALUE!</v>
      </c>
      <c r="I208" s="81" t="e">
        <f aca="false">I209+I210+I211+I212</f>
        <v>#VALUE!</v>
      </c>
      <c r="J208" s="81" t="e">
        <f aca="false">J209+J210+J211+J212</f>
        <v>#VALUE!</v>
      </c>
      <c r="K208" s="81" t="e">
        <f aca="false">K209+K210+K211+K212</f>
        <v>#VALUE!</v>
      </c>
    </row>
    <row r="209" customFormat="false" ht="11.25" hidden="false" customHeight="true" outlineLevel="0" collapsed="false">
      <c r="A209" s="112"/>
      <c r="B209" s="179"/>
      <c r="C209" s="19"/>
      <c r="D209" s="77" t="s">
        <v>29</v>
      </c>
      <c r="E209" s="181" t="n">
        <v>224088.4</v>
      </c>
      <c r="F209" s="181" t="n">
        <v>212588.4</v>
      </c>
      <c r="G209" s="68" t="n">
        <f aca="false">F209*$M$7</f>
        <v>219603.8172</v>
      </c>
      <c r="H209" s="176" t="n">
        <f aca="false">G209*$N$7</f>
        <v>226850.7431676</v>
      </c>
      <c r="I209" s="176" t="n">
        <f aca="false">H209*$O$7</f>
        <v>234109.966948963</v>
      </c>
      <c r="J209" s="68" t="n">
        <f aca="false">I209*$P$7</f>
        <v>242069.705825228</v>
      </c>
      <c r="K209" s="68" t="n">
        <f aca="false">E209+F209+G209+H209+I209+J209</f>
        <v>1359311.03314179</v>
      </c>
    </row>
    <row r="210" customFormat="false" ht="11.25" hidden="false" customHeight="true" outlineLevel="0" collapsed="false">
      <c r="A210" s="112"/>
      <c r="B210" s="179"/>
      <c r="C210" s="19"/>
      <c r="D210" s="77" t="s">
        <v>30</v>
      </c>
      <c r="E210" s="181" t="n">
        <v>66935.5</v>
      </c>
      <c r="F210" s="181" t="n">
        <v>70862.8</v>
      </c>
      <c r="G210" s="68" t="n">
        <f aca="false">F210*$M$7</f>
        <v>73201.2724</v>
      </c>
      <c r="H210" s="176" t="n">
        <f aca="false">G210*$N$7</f>
        <v>75616.9143892</v>
      </c>
      <c r="I210" s="176" t="n">
        <f aca="false">H210*$O$7</f>
        <v>78036.6556496544</v>
      </c>
      <c r="J210" s="68" t="n">
        <f aca="false">I210*$P$7</f>
        <v>80689.9019417427</v>
      </c>
      <c r="K210" s="68" t="n">
        <f aca="false">E210+F210+G210+H210+I210+J210</f>
        <v>445343.044380597</v>
      </c>
    </row>
    <row r="211" customFormat="false" ht="11.25" hidden="false" customHeight="true" outlineLevel="0" collapsed="false">
      <c r="A211" s="112"/>
      <c r="B211" s="179"/>
      <c r="C211" s="19"/>
      <c r="D211" s="77" t="s">
        <v>281</v>
      </c>
      <c r="E211" s="182" t="n">
        <v>236.56</v>
      </c>
      <c r="F211" s="182" t="n">
        <v>236.56</v>
      </c>
      <c r="G211" s="68" t="n">
        <f aca="false">F211*$M$7</f>
        <v>244.36648</v>
      </c>
      <c r="H211" s="176" t="n">
        <f aca="false">G211*$N$7</f>
        <v>252.43057384</v>
      </c>
      <c r="I211" s="176" t="n">
        <f aca="false">H211*$O$7</f>
        <v>260.50835220288</v>
      </c>
      <c r="J211" s="68" t="n">
        <f aca="false">I211*$P$7</f>
        <v>269.365636177778</v>
      </c>
      <c r="K211" s="68" t="n">
        <f aca="false">E211+F211+G211+H211+I211+J211</f>
        <v>1499.79104222066</v>
      </c>
    </row>
    <row r="212" customFormat="false" ht="11.25" hidden="false" customHeight="true" outlineLevel="0" collapsed="false">
      <c r="A212" s="112"/>
      <c r="B212" s="179"/>
      <c r="C212" s="19"/>
      <c r="D212" s="77" t="s">
        <v>32</v>
      </c>
      <c r="E212" s="178" t="s">
        <v>89</v>
      </c>
      <c r="F212" s="178" t="s">
        <v>89</v>
      </c>
      <c r="G212" s="68" t="e">
        <f aca="false">F212*$M$7</f>
        <v>#VALUE!</v>
      </c>
      <c r="H212" s="176" t="e">
        <f aca="false">G212*$N$7</f>
        <v>#VALUE!</v>
      </c>
      <c r="I212" s="176" t="e">
        <f aca="false">H212*$O$7</f>
        <v>#VALUE!</v>
      </c>
      <c r="J212" s="68" t="e">
        <f aca="false">I212*$P$7</f>
        <v>#VALUE!</v>
      </c>
      <c r="K212" s="68" t="e">
        <f aca="false">E212+F212+G212+H212+I212+J212</f>
        <v>#VALUE!</v>
      </c>
    </row>
    <row r="213" customFormat="false" ht="11.25" hidden="false" customHeight="true" outlineLevel="0" collapsed="false">
      <c r="A213" s="114" t="s">
        <v>104</v>
      </c>
      <c r="B213" s="179" t="s">
        <v>105</v>
      </c>
      <c r="C213" s="19" t="s">
        <v>35</v>
      </c>
      <c r="D213" s="77" t="s">
        <v>28</v>
      </c>
      <c r="E213" s="81" t="e">
        <f aca="false">E214+E215+E216+E217</f>
        <v>#VALUE!</v>
      </c>
      <c r="F213" s="81" t="e">
        <f aca="false">F214+F215+F216+F217</f>
        <v>#VALUE!</v>
      </c>
      <c r="G213" s="81" t="e">
        <f aca="false">G214+G215+G216+G217</f>
        <v>#VALUE!</v>
      </c>
      <c r="H213" s="81" t="e">
        <f aca="false">H214+H215+H216+H217</f>
        <v>#VALUE!</v>
      </c>
      <c r="I213" s="81" t="e">
        <f aca="false">I214+I215+I216+I217</f>
        <v>#VALUE!</v>
      </c>
      <c r="J213" s="81" t="e">
        <f aca="false">J214+J215+J216+J217</f>
        <v>#VALUE!</v>
      </c>
      <c r="K213" s="81" t="e">
        <f aca="false">K214+K215+K216+K217</f>
        <v>#VALUE!</v>
      </c>
    </row>
    <row r="214" customFormat="false" ht="11.25" hidden="false" customHeight="true" outlineLevel="0" collapsed="false">
      <c r="A214" s="112"/>
      <c r="B214" s="179"/>
      <c r="C214" s="19"/>
      <c r="D214" s="77" t="s">
        <v>29</v>
      </c>
      <c r="E214" s="178" t="s">
        <v>89</v>
      </c>
      <c r="F214" s="178" t="s">
        <v>89</v>
      </c>
      <c r="G214" s="68" t="e">
        <f aca="false">F214*$M$7</f>
        <v>#VALUE!</v>
      </c>
      <c r="H214" s="176" t="e">
        <f aca="false">G214*$N$7</f>
        <v>#VALUE!</v>
      </c>
      <c r="I214" s="176" t="e">
        <f aca="false">H214*$O$7</f>
        <v>#VALUE!</v>
      </c>
      <c r="J214" s="68" t="e">
        <f aca="false">I214*$P$7</f>
        <v>#VALUE!</v>
      </c>
      <c r="K214" s="68" t="e">
        <f aca="false">E214+F214+G214+H214+I214+J214</f>
        <v>#VALUE!</v>
      </c>
    </row>
    <row r="215" customFormat="false" ht="11.25" hidden="false" customHeight="true" outlineLevel="0" collapsed="false">
      <c r="A215" s="112"/>
      <c r="B215" s="179"/>
      <c r="C215" s="19"/>
      <c r="D215" s="77" t="s">
        <v>30</v>
      </c>
      <c r="E215" s="181" t="n">
        <v>31439.2</v>
      </c>
      <c r="F215" s="181" t="n">
        <v>31439.2</v>
      </c>
      <c r="G215" s="68" t="n">
        <f aca="false">F215*$M$7</f>
        <v>32476.6936</v>
      </c>
      <c r="H215" s="176" t="n">
        <f aca="false">G215*$N$7</f>
        <v>33548.4244888</v>
      </c>
      <c r="I215" s="176" t="n">
        <f aca="false">H215*$O$7</f>
        <v>34621.9740724416</v>
      </c>
      <c r="J215" s="68" t="n">
        <f aca="false">I215*$P$7</f>
        <v>35799.1211909046</v>
      </c>
      <c r="K215" s="68" t="n">
        <f aca="false">E215+F215+G215+H215+I215+J215</f>
        <v>199324.613352146</v>
      </c>
    </row>
    <row r="216" customFormat="false" ht="11.25" hidden="false" customHeight="true" outlineLevel="0" collapsed="false">
      <c r="A216" s="112"/>
      <c r="B216" s="179"/>
      <c r="C216" s="19"/>
      <c r="D216" s="77" t="s">
        <v>281</v>
      </c>
      <c r="E216" s="181" t="n">
        <v>8731.12</v>
      </c>
      <c r="F216" s="181" t="n">
        <v>8731.12</v>
      </c>
      <c r="G216" s="68" t="n">
        <f aca="false">F216*$M$7</f>
        <v>9019.24696</v>
      </c>
      <c r="H216" s="176" t="n">
        <f aca="false">G216*$N$7</f>
        <v>9316.88210968</v>
      </c>
      <c r="I216" s="176" t="n">
        <f aca="false">H216*$O$7</f>
        <v>9615.02233718976</v>
      </c>
      <c r="J216" s="68" t="n">
        <f aca="false">I216*$P$7</f>
        <v>9941.93309665421</v>
      </c>
      <c r="K216" s="68" t="n">
        <f aca="false">E216+F216+G216+H216+I216+J216</f>
        <v>55355.324503524</v>
      </c>
    </row>
    <row r="217" customFormat="false" ht="11.25" hidden="false" customHeight="true" outlineLevel="0" collapsed="false">
      <c r="A217" s="112"/>
      <c r="B217" s="179"/>
      <c r="C217" s="19"/>
      <c r="D217" s="77" t="s">
        <v>32</v>
      </c>
      <c r="E217" s="178" t="s">
        <v>89</v>
      </c>
      <c r="F217" s="178" t="s">
        <v>89</v>
      </c>
      <c r="G217" s="68" t="e">
        <f aca="false">F217*$M$7</f>
        <v>#VALUE!</v>
      </c>
      <c r="H217" s="176" t="e">
        <f aca="false">G217*$N$7</f>
        <v>#VALUE!</v>
      </c>
      <c r="I217" s="176" t="e">
        <f aca="false">H217*$O$7</f>
        <v>#VALUE!</v>
      </c>
      <c r="J217" s="68" t="e">
        <f aca="false">I217*$P$7</f>
        <v>#VALUE!</v>
      </c>
      <c r="K217" s="68" t="e">
        <f aca="false">E217+F217+G217+H217+I217+J217</f>
        <v>#VALUE!</v>
      </c>
    </row>
    <row r="218" customFormat="false" ht="11.25" hidden="false" customHeight="true" outlineLevel="0" collapsed="false">
      <c r="A218" s="114" t="s">
        <v>106</v>
      </c>
      <c r="B218" s="179" t="s">
        <v>54</v>
      </c>
      <c r="C218" s="19" t="s">
        <v>35</v>
      </c>
      <c r="D218" s="77" t="s">
        <v>28</v>
      </c>
      <c r="E218" s="81" t="e">
        <f aca="false">E219+E220+E221+E222</f>
        <v>#VALUE!</v>
      </c>
      <c r="F218" s="81" t="e">
        <f aca="false">F219+F220+F221+F222</f>
        <v>#VALUE!</v>
      </c>
      <c r="G218" s="81" t="e">
        <f aca="false">G219+G220+G221+G222</f>
        <v>#VALUE!</v>
      </c>
      <c r="H218" s="81" t="e">
        <f aca="false">H219+H220+H221+H222</f>
        <v>#VALUE!</v>
      </c>
      <c r="I218" s="81" t="e">
        <f aca="false">I219+I220+I221+I222</f>
        <v>#VALUE!</v>
      </c>
      <c r="J218" s="81" t="e">
        <f aca="false">J219+J220+J221+J222</f>
        <v>#VALUE!</v>
      </c>
      <c r="K218" s="81" t="e">
        <f aca="false">K219+K220+K221+K222</f>
        <v>#VALUE!</v>
      </c>
    </row>
    <row r="219" customFormat="false" ht="13.5" hidden="false" customHeight="true" outlineLevel="0" collapsed="false">
      <c r="A219" s="112"/>
      <c r="B219" s="179"/>
      <c r="C219" s="19"/>
      <c r="D219" s="77" t="s">
        <v>29</v>
      </c>
      <c r="E219" s="178" t="s">
        <v>89</v>
      </c>
      <c r="F219" s="178" t="s">
        <v>89</v>
      </c>
      <c r="G219" s="68" t="e">
        <f aca="false">F219*$M$7</f>
        <v>#VALUE!</v>
      </c>
      <c r="H219" s="176" t="e">
        <f aca="false">G219*$N$7</f>
        <v>#VALUE!</v>
      </c>
      <c r="I219" s="176" t="e">
        <f aca="false">H219*$O$7</f>
        <v>#VALUE!</v>
      </c>
      <c r="J219" s="68" t="e">
        <f aca="false">I219*$P$7</f>
        <v>#VALUE!</v>
      </c>
      <c r="K219" s="68" t="e">
        <f aca="false">E219+F219+G219+H219+I219+J219</f>
        <v>#VALUE!</v>
      </c>
    </row>
    <row r="220" customFormat="false" ht="13.5" hidden="false" customHeight="true" outlineLevel="0" collapsed="false">
      <c r="A220" s="112"/>
      <c r="B220" s="179"/>
      <c r="C220" s="19"/>
      <c r="D220" s="77" t="s">
        <v>30</v>
      </c>
      <c r="E220" s="182" t="n">
        <v>33.14</v>
      </c>
      <c r="F220" s="182" t="n">
        <v>33.14</v>
      </c>
      <c r="G220" s="68" t="n">
        <f aca="false">F220*$M$7</f>
        <v>34.23362</v>
      </c>
      <c r="H220" s="176" t="n">
        <f aca="false">G220*$N$7</f>
        <v>35.36332946</v>
      </c>
      <c r="I220" s="176" t="n">
        <f aca="false">H220*$O$7</f>
        <v>36.49495600272</v>
      </c>
      <c r="J220" s="68" t="n">
        <f aca="false">I220*$P$7</f>
        <v>37.7357845068125</v>
      </c>
      <c r="K220" s="68" t="n">
        <f aca="false">E220+F220+G220+H220+I220+J220</f>
        <v>210.107689969532</v>
      </c>
    </row>
    <row r="221" customFormat="false" ht="13.5" hidden="false" customHeight="true" outlineLevel="0" collapsed="false">
      <c r="A221" s="112"/>
      <c r="B221" s="179"/>
      <c r="C221" s="19"/>
      <c r="D221" s="77" t="s">
        <v>281</v>
      </c>
      <c r="E221" s="182" t="n">
        <v>5.55</v>
      </c>
      <c r="F221" s="182" t="n">
        <v>5.55</v>
      </c>
      <c r="G221" s="68" t="n">
        <f aca="false">F221*$M$7</f>
        <v>5.73315</v>
      </c>
      <c r="H221" s="176" t="n">
        <f aca="false">G221*$N$7</f>
        <v>5.92234395</v>
      </c>
      <c r="I221" s="176" t="n">
        <f aca="false">H221*$O$7</f>
        <v>6.1118589564</v>
      </c>
      <c r="J221" s="68" t="n">
        <f aca="false">I221*$P$7</f>
        <v>6.3196621609176</v>
      </c>
      <c r="K221" s="68" t="n">
        <f aca="false">E221+F221+G221+H221+I221+J221</f>
        <v>35.1870150673176</v>
      </c>
    </row>
    <row r="222" customFormat="false" ht="19.5" hidden="false" customHeight="true" outlineLevel="0" collapsed="false">
      <c r="A222" s="112"/>
      <c r="B222" s="179"/>
      <c r="C222" s="19"/>
      <c r="D222" s="77" t="s">
        <v>32</v>
      </c>
      <c r="E222" s="178" t="s">
        <v>89</v>
      </c>
      <c r="F222" s="178" t="s">
        <v>89</v>
      </c>
      <c r="G222" s="68" t="e">
        <f aca="false">F222*$M$7</f>
        <v>#VALUE!</v>
      </c>
      <c r="H222" s="176" t="e">
        <f aca="false">G222*$N$7</f>
        <v>#VALUE!</v>
      </c>
      <c r="I222" s="176" t="e">
        <f aca="false">H222*$O$7</f>
        <v>#VALUE!</v>
      </c>
      <c r="J222" s="68" t="e">
        <f aca="false">I222*$P$7</f>
        <v>#VALUE!</v>
      </c>
      <c r="K222" s="68" t="e">
        <f aca="false">E222+F222+G222+H222+I222+J222</f>
        <v>#VALUE!</v>
      </c>
    </row>
    <row r="223" customFormat="false" ht="11.25" hidden="false" customHeight="true" outlineLevel="0" collapsed="false">
      <c r="A223" s="114" t="s">
        <v>108</v>
      </c>
      <c r="B223" s="179" t="s">
        <v>109</v>
      </c>
      <c r="C223" s="19" t="s">
        <v>35</v>
      </c>
      <c r="D223" s="77" t="s">
        <v>28</v>
      </c>
      <c r="E223" s="81" t="e">
        <f aca="false">E224+E225+E226+E227</f>
        <v>#VALUE!</v>
      </c>
      <c r="F223" s="81" t="e">
        <f aca="false">F224+F225+F226+F227</f>
        <v>#VALUE!</v>
      </c>
      <c r="G223" s="81" t="e">
        <f aca="false">G224+G225+G226+G227</f>
        <v>#VALUE!</v>
      </c>
      <c r="H223" s="81" t="e">
        <f aca="false">H224+H225+H226+H227</f>
        <v>#VALUE!</v>
      </c>
      <c r="I223" s="81" t="e">
        <f aca="false">I224+I225+I226+I227</f>
        <v>#VALUE!</v>
      </c>
      <c r="J223" s="81" t="e">
        <f aca="false">J224+J225+J226+J227</f>
        <v>#VALUE!</v>
      </c>
      <c r="K223" s="81" t="e">
        <f aca="false">K224+K225+K226+K227</f>
        <v>#VALUE!</v>
      </c>
    </row>
    <row r="224" customFormat="false" ht="11.25" hidden="false" customHeight="true" outlineLevel="0" collapsed="false">
      <c r="A224" s="112"/>
      <c r="B224" s="179"/>
      <c r="C224" s="19"/>
      <c r="D224" s="77" t="s">
        <v>29</v>
      </c>
      <c r="E224" s="181" t="n">
        <v>0</v>
      </c>
      <c r="F224" s="181" t="n">
        <v>0</v>
      </c>
      <c r="G224" s="68" t="n">
        <f aca="false">F224*$M$7</f>
        <v>0</v>
      </c>
      <c r="H224" s="176" t="n">
        <f aca="false">G224*$N$7</f>
        <v>0</v>
      </c>
      <c r="I224" s="176" t="n">
        <f aca="false">H224*$O$7</f>
        <v>0</v>
      </c>
      <c r="J224" s="68" t="n">
        <f aca="false">I224*$P$7</f>
        <v>0</v>
      </c>
      <c r="K224" s="68" t="n">
        <f aca="false">E224+F224+G224+H224+I224+J224</f>
        <v>0</v>
      </c>
    </row>
    <row r="225" customFormat="false" ht="11.25" hidden="false" customHeight="true" outlineLevel="0" collapsed="false">
      <c r="A225" s="112"/>
      <c r="B225" s="179"/>
      <c r="C225" s="19"/>
      <c r="D225" s="77" t="s">
        <v>30</v>
      </c>
      <c r="E225" s="181" t="n">
        <v>11614.8</v>
      </c>
      <c r="F225" s="181" t="n">
        <v>11614.8</v>
      </c>
      <c r="G225" s="68" t="n">
        <f aca="false">F225*$M$7</f>
        <v>11998.0884</v>
      </c>
      <c r="H225" s="176" t="n">
        <f aca="false">G225*$N$7</f>
        <v>12394.0253172</v>
      </c>
      <c r="I225" s="176" t="n">
        <f aca="false">H225*$O$7</f>
        <v>12790.6341273504</v>
      </c>
      <c r="J225" s="68" t="n">
        <f aca="false">I225*$P$7</f>
        <v>13225.5156876803</v>
      </c>
      <c r="K225" s="68" t="n">
        <f aca="false">E225+F225+G225+H225+I225+J225</f>
        <v>73637.8635322307</v>
      </c>
    </row>
    <row r="226" customFormat="false" ht="11.25" hidden="false" customHeight="true" outlineLevel="0" collapsed="false">
      <c r="A226" s="112"/>
      <c r="B226" s="179"/>
      <c r="C226" s="19"/>
      <c r="D226" s="77" t="s">
        <v>281</v>
      </c>
      <c r="E226" s="181" t="n">
        <v>3563.11</v>
      </c>
      <c r="F226" s="181" t="n">
        <v>3563.11</v>
      </c>
      <c r="G226" s="68" t="n">
        <f aca="false">F226*$M$7</f>
        <v>3680.69263</v>
      </c>
      <c r="H226" s="176" t="n">
        <f aca="false">G226*$N$7</f>
        <v>3802.15548679</v>
      </c>
      <c r="I226" s="176" t="n">
        <f aca="false">H226*$O$7</f>
        <v>3923.82446236728</v>
      </c>
      <c r="J226" s="68" t="n">
        <f aca="false">I226*$P$7</f>
        <v>4057.23449408777</v>
      </c>
      <c r="K226" s="68" t="n">
        <f aca="false">E226+F226+G226+H226+I226+J226</f>
        <v>22590.127073245</v>
      </c>
    </row>
    <row r="227" customFormat="false" ht="11.25" hidden="false" customHeight="true" outlineLevel="0" collapsed="false">
      <c r="A227" s="112"/>
      <c r="B227" s="179"/>
      <c r="C227" s="19"/>
      <c r="D227" s="77" t="s">
        <v>32</v>
      </c>
      <c r="E227" s="178" t="s">
        <v>89</v>
      </c>
      <c r="F227" s="178" t="s">
        <v>89</v>
      </c>
      <c r="G227" s="68" t="e">
        <f aca="false">F227*$M$7</f>
        <v>#VALUE!</v>
      </c>
      <c r="H227" s="176" t="e">
        <f aca="false">G227*$N$7</f>
        <v>#VALUE!</v>
      </c>
      <c r="I227" s="176" t="e">
        <f aca="false">H227*$O$7</f>
        <v>#VALUE!</v>
      </c>
      <c r="J227" s="68" t="e">
        <f aca="false">I227*$P$7</f>
        <v>#VALUE!</v>
      </c>
      <c r="K227" s="68" t="e">
        <f aca="false">E227+F227+G227+H227+I227+J227</f>
        <v>#VALUE!</v>
      </c>
    </row>
    <row r="228" customFormat="false" ht="11.25" hidden="false" customHeight="true" outlineLevel="0" collapsed="false">
      <c r="A228" s="114" t="s">
        <v>110</v>
      </c>
      <c r="B228" s="179" t="s">
        <v>111</v>
      </c>
      <c r="C228" s="19" t="s">
        <v>35</v>
      </c>
      <c r="D228" s="77" t="s">
        <v>28</v>
      </c>
      <c r="E228" s="81" t="e">
        <f aca="false">E229+E230+E231+E232</f>
        <v>#VALUE!</v>
      </c>
      <c r="F228" s="81" t="e">
        <f aca="false">F229+F230+F231+F232</f>
        <v>#VALUE!</v>
      </c>
      <c r="G228" s="81" t="e">
        <f aca="false">G229+G230+G231+G232</f>
        <v>#VALUE!</v>
      </c>
      <c r="H228" s="81" t="e">
        <f aca="false">H229+H230+H231+H232</f>
        <v>#VALUE!</v>
      </c>
      <c r="I228" s="81" t="e">
        <f aca="false">I229+I230+I231+I232</f>
        <v>#VALUE!</v>
      </c>
      <c r="J228" s="81" t="e">
        <f aca="false">J229+J230+J231+J232</f>
        <v>#VALUE!</v>
      </c>
      <c r="K228" s="81" t="e">
        <f aca="false">K229+K230+K231+K232</f>
        <v>#VALUE!</v>
      </c>
    </row>
    <row r="229" customFormat="false" ht="11.25" hidden="false" customHeight="true" outlineLevel="0" collapsed="false">
      <c r="A229" s="112"/>
      <c r="B229" s="179"/>
      <c r="C229" s="19"/>
      <c r="D229" s="77" t="s">
        <v>29</v>
      </c>
      <c r="E229" s="178" t="s">
        <v>89</v>
      </c>
      <c r="F229" s="178" t="s">
        <v>89</v>
      </c>
      <c r="G229" s="68" t="e">
        <f aca="false">F229*$M$7</f>
        <v>#VALUE!</v>
      </c>
      <c r="H229" s="176" t="e">
        <f aca="false">G229*$N$7</f>
        <v>#VALUE!</v>
      </c>
      <c r="I229" s="176" t="e">
        <f aca="false">H229*$O$7</f>
        <v>#VALUE!</v>
      </c>
      <c r="J229" s="68" t="e">
        <f aca="false">I229*$P$7</f>
        <v>#VALUE!</v>
      </c>
      <c r="K229" s="68" t="e">
        <f aca="false">E229+F229+G229+H229+I229+J229</f>
        <v>#VALUE!</v>
      </c>
    </row>
    <row r="230" customFormat="false" ht="11.25" hidden="false" customHeight="true" outlineLevel="0" collapsed="false">
      <c r="A230" s="112"/>
      <c r="B230" s="179"/>
      <c r="C230" s="19"/>
      <c r="D230" s="77" t="s">
        <v>30</v>
      </c>
      <c r="E230" s="182" t="n">
        <v>0</v>
      </c>
      <c r="F230" s="182" t="n">
        <v>0</v>
      </c>
      <c r="G230" s="68" t="n">
        <f aca="false">F230*$M$7</f>
        <v>0</v>
      </c>
      <c r="H230" s="176" t="n">
        <f aca="false">G230*$N$7</f>
        <v>0</v>
      </c>
      <c r="I230" s="176" t="n">
        <f aca="false">H230*$O$7</f>
        <v>0</v>
      </c>
      <c r="J230" s="68" t="n">
        <f aca="false">I230*$P$7</f>
        <v>0</v>
      </c>
      <c r="K230" s="68" t="n">
        <f aca="false">E230+F230+G230+H230+I230+J230</f>
        <v>0</v>
      </c>
    </row>
    <row r="231" customFormat="false" ht="11.25" hidden="false" customHeight="true" outlineLevel="0" collapsed="false">
      <c r="A231" s="112"/>
      <c r="B231" s="179"/>
      <c r="C231" s="19"/>
      <c r="D231" s="77" t="s">
        <v>281</v>
      </c>
      <c r="E231" s="182" t="n">
        <v>334.16</v>
      </c>
      <c r="F231" s="182" t="n">
        <v>334.16</v>
      </c>
      <c r="G231" s="68" t="n">
        <f aca="false">F231*$M$7</f>
        <v>345.18728</v>
      </c>
      <c r="H231" s="176" t="n">
        <f aca="false">G231*$N$7</f>
        <v>356.57846024</v>
      </c>
      <c r="I231" s="176" t="n">
        <f aca="false">H231*$O$7</f>
        <v>367.98897096768</v>
      </c>
      <c r="J231" s="68" t="n">
        <f aca="false">I231*$P$7</f>
        <v>380.500595980581</v>
      </c>
      <c r="K231" s="68" t="n">
        <f aca="false">E231+F231+G231+H231+I231+J231</f>
        <v>2118.57530718826</v>
      </c>
    </row>
    <row r="232" customFormat="false" ht="11.25" hidden="false" customHeight="true" outlineLevel="0" collapsed="false">
      <c r="A232" s="112"/>
      <c r="B232" s="179"/>
      <c r="C232" s="19"/>
      <c r="D232" s="77" t="s">
        <v>32</v>
      </c>
      <c r="E232" s="178" t="s">
        <v>89</v>
      </c>
      <c r="F232" s="178" t="s">
        <v>89</v>
      </c>
      <c r="G232" s="68" t="e">
        <f aca="false">F232*$M$7</f>
        <v>#VALUE!</v>
      </c>
      <c r="H232" s="176" t="e">
        <f aca="false">G232*$N$7</f>
        <v>#VALUE!</v>
      </c>
      <c r="I232" s="176" t="e">
        <f aca="false">H232*$O$7</f>
        <v>#VALUE!</v>
      </c>
      <c r="J232" s="68" t="e">
        <f aca="false">I232*$P$7</f>
        <v>#VALUE!</v>
      </c>
      <c r="K232" s="68" t="e">
        <f aca="false">E232+F232+G232+H232+I232+J232</f>
        <v>#VALUE!</v>
      </c>
    </row>
    <row r="233" customFormat="false" ht="11.25" hidden="false" customHeight="true" outlineLevel="0" collapsed="false">
      <c r="A233" s="114" t="s">
        <v>112</v>
      </c>
      <c r="B233" s="179" t="s">
        <v>113</v>
      </c>
      <c r="C233" s="19" t="s">
        <v>35</v>
      </c>
      <c r="D233" s="77" t="s">
        <v>28</v>
      </c>
      <c r="E233" s="81" t="e">
        <f aca="false">E234+E235+E236+E237</f>
        <v>#VALUE!</v>
      </c>
      <c r="F233" s="81" t="e">
        <f aca="false">F234+F235+F236+F237</f>
        <v>#VALUE!</v>
      </c>
      <c r="G233" s="81" t="e">
        <f aca="false">G234+G235+G236+G237</f>
        <v>#VALUE!</v>
      </c>
      <c r="H233" s="81" t="e">
        <f aca="false">H234+H235+H236+H237</f>
        <v>#VALUE!</v>
      </c>
      <c r="I233" s="81" t="e">
        <f aca="false">I234+I235+I236+I237</f>
        <v>#VALUE!</v>
      </c>
      <c r="J233" s="81" t="e">
        <f aca="false">J234+J235+J236+J237</f>
        <v>#VALUE!</v>
      </c>
      <c r="K233" s="81" t="e">
        <f aca="false">K234+K235+K236+K237</f>
        <v>#VALUE!</v>
      </c>
    </row>
    <row r="234" customFormat="false" ht="11.25" hidden="false" customHeight="true" outlineLevel="0" collapsed="false">
      <c r="A234" s="112"/>
      <c r="B234" s="179"/>
      <c r="C234" s="19"/>
      <c r="D234" s="77" t="s">
        <v>29</v>
      </c>
      <c r="E234" s="182" t="n">
        <v>0</v>
      </c>
      <c r="F234" s="182" t="n">
        <v>0</v>
      </c>
      <c r="G234" s="68" t="n">
        <f aca="false">F234*$M$7</f>
        <v>0</v>
      </c>
      <c r="H234" s="176" t="n">
        <f aca="false">G234*$N$7</f>
        <v>0</v>
      </c>
      <c r="I234" s="176" t="n">
        <f aca="false">H234*$O$7</f>
        <v>0</v>
      </c>
      <c r="J234" s="68" t="n">
        <f aca="false">I234*$P$7</f>
        <v>0</v>
      </c>
      <c r="K234" s="68" t="n">
        <f aca="false">E234+F234+G234+H234+I234+J234</f>
        <v>0</v>
      </c>
    </row>
    <row r="235" customFormat="false" ht="11.25" hidden="false" customHeight="true" outlineLevel="0" collapsed="false">
      <c r="A235" s="112"/>
      <c r="B235" s="179"/>
      <c r="C235" s="19"/>
      <c r="D235" s="77" t="s">
        <v>30</v>
      </c>
      <c r="E235" s="181" t="n">
        <v>1121.31</v>
      </c>
      <c r="F235" s="181" t="n">
        <v>1121.31</v>
      </c>
      <c r="G235" s="68" t="n">
        <f aca="false">F235*$M$7</f>
        <v>1158.31323</v>
      </c>
      <c r="H235" s="176" t="n">
        <f aca="false">G235*$N$7</f>
        <v>1196.53756659</v>
      </c>
      <c r="I235" s="176" t="n">
        <f aca="false">H235*$O$7</f>
        <v>1234.82676872088</v>
      </c>
      <c r="J235" s="68" t="n">
        <f aca="false">I235*$P$7</f>
        <v>1276.81087885739</v>
      </c>
      <c r="K235" s="68" t="n">
        <f aca="false">E235+F235+G235+H235+I235+J235</f>
        <v>7109.10844416827</v>
      </c>
    </row>
    <row r="236" customFormat="false" ht="11.25" hidden="false" customHeight="true" outlineLevel="0" collapsed="false">
      <c r="A236" s="112"/>
      <c r="B236" s="179"/>
      <c r="C236" s="19"/>
      <c r="D236" s="77" t="s">
        <v>281</v>
      </c>
      <c r="E236" s="182" t="n">
        <v>0</v>
      </c>
      <c r="F236" s="182" t="n">
        <v>0</v>
      </c>
      <c r="G236" s="68" t="n">
        <f aca="false">F236*$M$7</f>
        <v>0</v>
      </c>
      <c r="H236" s="176" t="n">
        <f aca="false">G236*$N$7</f>
        <v>0</v>
      </c>
      <c r="I236" s="176" t="n">
        <f aca="false">H236*$O$7</f>
        <v>0</v>
      </c>
      <c r="J236" s="68" t="n">
        <f aca="false">I236*$P$7</f>
        <v>0</v>
      </c>
      <c r="K236" s="68" t="n">
        <f aca="false">E236+F236+G236+H236+I236+J236</f>
        <v>0</v>
      </c>
    </row>
    <row r="237" customFormat="false" ht="11.25" hidden="false" customHeight="true" outlineLevel="0" collapsed="false">
      <c r="A237" s="112"/>
      <c r="B237" s="179"/>
      <c r="C237" s="19"/>
      <c r="D237" s="77" t="s">
        <v>32</v>
      </c>
      <c r="E237" s="178" t="s">
        <v>89</v>
      </c>
      <c r="F237" s="178" t="s">
        <v>89</v>
      </c>
      <c r="G237" s="68" t="e">
        <f aca="false">F237*$M$7</f>
        <v>#VALUE!</v>
      </c>
      <c r="H237" s="176" t="e">
        <f aca="false">G237*$N$7</f>
        <v>#VALUE!</v>
      </c>
      <c r="I237" s="176" t="e">
        <f aca="false">H237*$O$7</f>
        <v>#VALUE!</v>
      </c>
      <c r="J237" s="68" t="e">
        <f aca="false">I237*$P$7</f>
        <v>#VALUE!</v>
      </c>
      <c r="K237" s="68" t="e">
        <f aca="false">E237+F237+G237+H237+I237+J237</f>
        <v>#VALUE!</v>
      </c>
    </row>
    <row r="238" customFormat="false" ht="11.25" hidden="false" customHeight="true" outlineLevel="0" collapsed="false">
      <c r="A238" s="114" t="s">
        <v>114</v>
      </c>
      <c r="B238" s="179" t="s">
        <v>115</v>
      </c>
      <c r="C238" s="19" t="s">
        <v>35</v>
      </c>
      <c r="D238" s="77" t="s">
        <v>28</v>
      </c>
      <c r="E238" s="81" t="e">
        <f aca="false">E239+E240+E241+E242</f>
        <v>#VALUE!</v>
      </c>
      <c r="F238" s="81" t="e">
        <f aca="false">F239+F240+F241+F242</f>
        <v>#VALUE!</v>
      </c>
      <c r="G238" s="81" t="e">
        <f aca="false">G239+G240+G241+G242</f>
        <v>#VALUE!</v>
      </c>
      <c r="H238" s="81" t="e">
        <f aca="false">H239+H240+H241+H242</f>
        <v>#VALUE!</v>
      </c>
      <c r="I238" s="81" t="e">
        <f aca="false">I239+I240+I241+I242</f>
        <v>#VALUE!</v>
      </c>
      <c r="J238" s="81" t="e">
        <f aca="false">J239+J240+J241+J242</f>
        <v>#VALUE!</v>
      </c>
      <c r="K238" s="81" t="e">
        <f aca="false">K239+K240+K241+K242</f>
        <v>#VALUE!</v>
      </c>
    </row>
    <row r="239" customFormat="false" ht="11.25" hidden="false" customHeight="true" outlineLevel="0" collapsed="false">
      <c r="A239" s="112"/>
      <c r="B239" s="179"/>
      <c r="C239" s="19"/>
      <c r="D239" s="77" t="s">
        <v>29</v>
      </c>
      <c r="E239" s="178" t="s">
        <v>89</v>
      </c>
      <c r="F239" s="178" t="s">
        <v>89</v>
      </c>
      <c r="G239" s="68" t="e">
        <f aca="false">F239*$M$7</f>
        <v>#VALUE!</v>
      </c>
      <c r="H239" s="176" t="e">
        <f aca="false">G239*$N$7</f>
        <v>#VALUE!</v>
      </c>
      <c r="I239" s="176" t="e">
        <f aca="false">H239*$O$7</f>
        <v>#VALUE!</v>
      </c>
      <c r="J239" s="68" t="e">
        <f aca="false">I239*$P$7</f>
        <v>#VALUE!</v>
      </c>
      <c r="K239" s="68" t="e">
        <f aca="false">E239+F239+G239+H239+I239+J239</f>
        <v>#VALUE!</v>
      </c>
    </row>
    <row r="240" customFormat="false" ht="11.25" hidden="false" customHeight="true" outlineLevel="0" collapsed="false">
      <c r="A240" s="112"/>
      <c r="B240" s="179"/>
      <c r="C240" s="19"/>
      <c r="D240" s="77" t="s">
        <v>30</v>
      </c>
      <c r="E240" s="178" t="s">
        <v>89</v>
      </c>
      <c r="F240" s="178" t="s">
        <v>89</v>
      </c>
      <c r="G240" s="68" t="e">
        <f aca="false">F240*$M$7</f>
        <v>#VALUE!</v>
      </c>
      <c r="H240" s="176" t="e">
        <f aca="false">G240*$N$7</f>
        <v>#VALUE!</v>
      </c>
      <c r="I240" s="176" t="e">
        <f aca="false">H240*$O$7</f>
        <v>#VALUE!</v>
      </c>
      <c r="J240" s="68" t="e">
        <f aca="false">I240*$P$7</f>
        <v>#VALUE!</v>
      </c>
      <c r="K240" s="68" t="e">
        <f aca="false">E240+F240+G240+H240+I240+J240</f>
        <v>#VALUE!</v>
      </c>
    </row>
    <row r="241" customFormat="false" ht="11.25" hidden="false" customHeight="true" outlineLevel="0" collapsed="false">
      <c r="A241" s="112"/>
      <c r="B241" s="179"/>
      <c r="C241" s="19"/>
      <c r="D241" s="77" t="s">
        <v>281</v>
      </c>
      <c r="E241" s="181" t="n">
        <v>12726.02</v>
      </c>
      <c r="F241" s="181" t="n">
        <v>12726.02</v>
      </c>
      <c r="G241" s="68" t="n">
        <f aca="false">F241*$M$7</f>
        <v>13145.97866</v>
      </c>
      <c r="H241" s="176" t="n">
        <f aca="false">G241*$N$7</f>
        <v>13579.79595578</v>
      </c>
      <c r="I241" s="176" t="n">
        <f aca="false">H241*$O$7</f>
        <v>14014.349426365</v>
      </c>
      <c r="J241" s="68" t="n">
        <f aca="false">I241*$P$7</f>
        <v>14490.8373068614</v>
      </c>
      <c r="K241" s="68" t="n">
        <f aca="false">E241+F241+G241+H241+I241+J241</f>
        <v>80683.0013490063</v>
      </c>
    </row>
    <row r="242" customFormat="false" ht="11.25" hidden="false" customHeight="true" outlineLevel="0" collapsed="false">
      <c r="A242" s="112"/>
      <c r="B242" s="179"/>
      <c r="C242" s="19"/>
      <c r="D242" s="77" t="s">
        <v>32</v>
      </c>
      <c r="E242" s="178" t="s">
        <v>89</v>
      </c>
      <c r="F242" s="178" t="s">
        <v>89</v>
      </c>
      <c r="G242" s="68" t="e">
        <f aca="false">F242*$M$7</f>
        <v>#VALUE!</v>
      </c>
      <c r="H242" s="176" t="e">
        <f aca="false">G242*$N$7</f>
        <v>#VALUE!</v>
      </c>
      <c r="I242" s="176" t="e">
        <f aca="false">H242*$O$7</f>
        <v>#VALUE!</v>
      </c>
      <c r="J242" s="68" t="e">
        <f aca="false">I242*$P$7</f>
        <v>#VALUE!</v>
      </c>
      <c r="K242" s="68" t="e">
        <f aca="false">E242+F242+G242+H242+I242+J242</f>
        <v>#VALUE!</v>
      </c>
    </row>
    <row r="243" customFormat="false" ht="11.25" hidden="false" customHeight="true" outlineLevel="0" collapsed="false">
      <c r="A243" s="114" t="s">
        <v>116</v>
      </c>
      <c r="B243" s="179" t="s">
        <v>310</v>
      </c>
      <c r="C243" s="19" t="s">
        <v>35</v>
      </c>
      <c r="D243" s="77" t="s">
        <v>28</v>
      </c>
      <c r="E243" s="81" t="e">
        <f aca="false">E244+E245+E246+E247</f>
        <v>#VALUE!</v>
      </c>
      <c r="F243" s="81" t="e">
        <f aca="false">F244+F245+F246+F247</f>
        <v>#VALUE!</v>
      </c>
      <c r="G243" s="81" t="e">
        <f aca="false">G244+G245+G246+G247</f>
        <v>#VALUE!</v>
      </c>
      <c r="H243" s="81" t="e">
        <f aca="false">H244+H245+H246+H247</f>
        <v>#VALUE!</v>
      </c>
      <c r="I243" s="81" t="e">
        <f aca="false">I244+I245+I246+I247</f>
        <v>#VALUE!</v>
      </c>
      <c r="J243" s="81" t="e">
        <f aca="false">J244+J245+J246+J247</f>
        <v>#VALUE!</v>
      </c>
      <c r="K243" s="81" t="e">
        <f aca="false">K244+K245+K246+K247</f>
        <v>#VALUE!</v>
      </c>
    </row>
    <row r="244" customFormat="false" ht="11.25" hidden="false" customHeight="true" outlineLevel="0" collapsed="false">
      <c r="A244" s="112"/>
      <c r="B244" s="179"/>
      <c r="C244" s="19"/>
      <c r="D244" s="77" t="s">
        <v>29</v>
      </c>
      <c r="E244" s="178" t="s">
        <v>89</v>
      </c>
      <c r="F244" s="178" t="s">
        <v>89</v>
      </c>
      <c r="G244" s="68" t="e">
        <f aca="false">F244*$M$7</f>
        <v>#VALUE!</v>
      </c>
      <c r="H244" s="176" t="e">
        <f aca="false">G244*$N$7</f>
        <v>#VALUE!</v>
      </c>
      <c r="I244" s="176" t="e">
        <f aca="false">H244*$O$7</f>
        <v>#VALUE!</v>
      </c>
      <c r="J244" s="68" t="e">
        <f aca="false">I244*$P$7</f>
        <v>#VALUE!</v>
      </c>
      <c r="K244" s="68" t="e">
        <f aca="false">E244+F244+G244+H244+I244+J244</f>
        <v>#VALUE!</v>
      </c>
    </row>
    <row r="245" customFormat="false" ht="11.25" hidden="false" customHeight="true" outlineLevel="0" collapsed="false">
      <c r="A245" s="112"/>
      <c r="B245" s="179"/>
      <c r="C245" s="19"/>
      <c r="D245" s="77" t="s">
        <v>30</v>
      </c>
      <c r="E245" s="181" t="n">
        <v>3922.4</v>
      </c>
      <c r="F245" s="181" t="n">
        <v>3922.4</v>
      </c>
      <c r="G245" s="68" t="n">
        <f aca="false">F245*$M$7</f>
        <v>4051.8392</v>
      </c>
      <c r="H245" s="176" t="n">
        <f aca="false">G245*$N$7</f>
        <v>4185.5498936</v>
      </c>
      <c r="I245" s="176" t="n">
        <f aca="false">H245*$O$7</f>
        <v>4319.4874901952</v>
      </c>
      <c r="J245" s="68" t="n">
        <f aca="false">I245*$P$7</f>
        <v>4466.35006486184</v>
      </c>
      <c r="K245" s="68" t="n">
        <f aca="false">E245+F245+G245+H245+I245+J245</f>
        <v>24868.026648657</v>
      </c>
    </row>
    <row r="246" customFormat="false" ht="11.25" hidden="false" customHeight="true" outlineLevel="0" collapsed="false">
      <c r="A246" s="112"/>
      <c r="B246" s="179"/>
      <c r="C246" s="19"/>
      <c r="D246" s="77" t="s">
        <v>281</v>
      </c>
      <c r="E246" s="182" t="n">
        <v>128.44</v>
      </c>
      <c r="F246" s="182" t="n">
        <v>0</v>
      </c>
      <c r="G246" s="68" t="n">
        <f aca="false">F246*$M$7</f>
        <v>0</v>
      </c>
      <c r="H246" s="176" t="n">
        <f aca="false">G246*$N$7</f>
        <v>0</v>
      </c>
      <c r="I246" s="176" t="n">
        <f aca="false">H246*$O$7</f>
        <v>0</v>
      </c>
      <c r="J246" s="68" t="n">
        <f aca="false">I246*$P$7</f>
        <v>0</v>
      </c>
      <c r="K246" s="68" t="n">
        <f aca="false">E246+F246+G246+H246+I246+J246</f>
        <v>128.44</v>
      </c>
    </row>
    <row r="247" customFormat="false" ht="11.25" hidden="false" customHeight="true" outlineLevel="0" collapsed="false">
      <c r="A247" s="112"/>
      <c r="B247" s="179"/>
      <c r="C247" s="19"/>
      <c r="D247" s="77" t="s">
        <v>32</v>
      </c>
      <c r="E247" s="178" t="s">
        <v>89</v>
      </c>
      <c r="F247" s="178" t="s">
        <v>89</v>
      </c>
      <c r="G247" s="68" t="e">
        <f aca="false">F247*$M$7</f>
        <v>#VALUE!</v>
      </c>
      <c r="H247" s="176" t="e">
        <f aca="false">G247*$N$7</f>
        <v>#VALUE!</v>
      </c>
      <c r="I247" s="176" t="e">
        <f aca="false">H247*$O$7</f>
        <v>#VALUE!</v>
      </c>
      <c r="J247" s="68" t="e">
        <f aca="false">I247*$P$7</f>
        <v>#VALUE!</v>
      </c>
      <c r="K247" s="68" t="e">
        <f aca="false">E247+F247+G247+H247+I247+J247</f>
        <v>#VALUE!</v>
      </c>
    </row>
    <row r="248" customFormat="false" ht="11.25" hidden="false" customHeight="true" outlineLevel="0" collapsed="false">
      <c r="A248" s="114" t="s">
        <v>118</v>
      </c>
      <c r="B248" s="179" t="s">
        <v>117</v>
      </c>
      <c r="C248" s="19" t="s">
        <v>35</v>
      </c>
      <c r="D248" s="77" t="s">
        <v>28</v>
      </c>
      <c r="E248" s="81" t="e">
        <f aca="false">E249+E250+E251+E252</f>
        <v>#VALUE!</v>
      </c>
      <c r="F248" s="81" t="e">
        <f aca="false">F249+F250+F251+F252</f>
        <v>#VALUE!</v>
      </c>
      <c r="G248" s="81" t="e">
        <f aca="false">G249+G250+G251+G252</f>
        <v>#VALUE!</v>
      </c>
      <c r="H248" s="81" t="e">
        <f aca="false">H249+H250+H251+H252</f>
        <v>#VALUE!</v>
      </c>
      <c r="I248" s="81" t="e">
        <f aca="false">I249+I250+I251+I252</f>
        <v>#VALUE!</v>
      </c>
      <c r="J248" s="81" t="e">
        <f aca="false">J249+J250+J251+J252</f>
        <v>#VALUE!</v>
      </c>
      <c r="K248" s="81" t="e">
        <f aca="false">K249+K250+K251+K252</f>
        <v>#VALUE!</v>
      </c>
    </row>
    <row r="249" customFormat="false" ht="11.25" hidden="false" customHeight="true" outlineLevel="0" collapsed="false">
      <c r="A249" s="112"/>
      <c r="B249" s="179"/>
      <c r="C249" s="19"/>
      <c r="D249" s="77" t="s">
        <v>29</v>
      </c>
      <c r="E249" s="178" t="s">
        <v>89</v>
      </c>
      <c r="F249" s="178" t="s">
        <v>89</v>
      </c>
      <c r="G249" s="68" t="e">
        <f aca="false">F249*$M$7</f>
        <v>#VALUE!</v>
      </c>
      <c r="H249" s="176" t="e">
        <f aca="false">G249*$N$7</f>
        <v>#VALUE!</v>
      </c>
      <c r="I249" s="176" t="e">
        <f aca="false">H249*$O$7</f>
        <v>#VALUE!</v>
      </c>
      <c r="J249" s="68" t="e">
        <f aca="false">I249*$P$7</f>
        <v>#VALUE!</v>
      </c>
      <c r="K249" s="68" t="e">
        <f aca="false">E249+F249+G249+H249+I249+J249</f>
        <v>#VALUE!</v>
      </c>
    </row>
    <row r="250" customFormat="false" ht="11.25" hidden="false" customHeight="true" outlineLevel="0" collapsed="false">
      <c r="A250" s="112"/>
      <c r="B250" s="179"/>
      <c r="C250" s="19"/>
      <c r="D250" s="77" t="s">
        <v>30</v>
      </c>
      <c r="E250" s="181" t="n">
        <v>3835.1</v>
      </c>
      <c r="F250" s="181" t="n">
        <v>3835.1</v>
      </c>
      <c r="G250" s="68" t="n">
        <f aca="false">F250*$M$7</f>
        <v>3961.6583</v>
      </c>
      <c r="H250" s="176" t="n">
        <f aca="false">G250*$N$7</f>
        <v>4092.3930239</v>
      </c>
      <c r="I250" s="176" t="n">
        <f aca="false">H250*$O$7</f>
        <v>4223.3496006648</v>
      </c>
      <c r="J250" s="68" t="n">
        <f aca="false">I250*$P$7</f>
        <v>4366.9434870874</v>
      </c>
      <c r="K250" s="68" t="n">
        <f aca="false">E250+F250+G250+H250+I250+J250</f>
        <v>24314.5444116522</v>
      </c>
    </row>
    <row r="251" customFormat="false" ht="11.25" hidden="false" customHeight="true" outlineLevel="0" collapsed="false">
      <c r="A251" s="112"/>
      <c r="B251" s="179"/>
      <c r="C251" s="19"/>
      <c r="D251" s="77" t="s">
        <v>281</v>
      </c>
      <c r="E251" s="178" t="s">
        <v>89</v>
      </c>
      <c r="F251" s="178" t="s">
        <v>89</v>
      </c>
      <c r="G251" s="68" t="e">
        <f aca="false">F251*$M$7</f>
        <v>#VALUE!</v>
      </c>
      <c r="H251" s="176" t="e">
        <f aca="false">G251*$N$7</f>
        <v>#VALUE!</v>
      </c>
      <c r="I251" s="176" t="e">
        <f aca="false">H251*$O$7</f>
        <v>#VALUE!</v>
      </c>
      <c r="J251" s="68" t="e">
        <f aca="false">I251*$P$7</f>
        <v>#VALUE!</v>
      </c>
      <c r="K251" s="68" t="e">
        <f aca="false">E251+F251+G251+H251+I251+J251</f>
        <v>#VALUE!</v>
      </c>
    </row>
    <row r="252" customFormat="false" ht="11.25" hidden="false" customHeight="true" outlineLevel="0" collapsed="false">
      <c r="A252" s="112"/>
      <c r="B252" s="179"/>
      <c r="C252" s="19"/>
      <c r="D252" s="77" t="s">
        <v>32</v>
      </c>
      <c r="E252" s="178" t="s">
        <v>89</v>
      </c>
      <c r="F252" s="178" t="s">
        <v>89</v>
      </c>
      <c r="G252" s="68" t="e">
        <f aca="false">F252*$M$7</f>
        <v>#VALUE!</v>
      </c>
      <c r="H252" s="176" t="e">
        <f aca="false">G252*$N$7</f>
        <v>#VALUE!</v>
      </c>
      <c r="I252" s="176" t="e">
        <f aca="false">H252*$O$7</f>
        <v>#VALUE!</v>
      </c>
      <c r="J252" s="68" t="e">
        <f aca="false">I252*$P$7</f>
        <v>#VALUE!</v>
      </c>
      <c r="K252" s="68" t="e">
        <f aca="false">E252+F252+G252+H252+I252+J252</f>
        <v>#VALUE!</v>
      </c>
    </row>
    <row r="253" customFormat="false" ht="11.25" hidden="false" customHeight="true" outlineLevel="0" collapsed="false">
      <c r="A253" s="114" t="s">
        <v>120</v>
      </c>
      <c r="B253" s="179" t="s">
        <v>119</v>
      </c>
      <c r="C253" s="19" t="s">
        <v>35</v>
      </c>
      <c r="D253" s="77" t="s">
        <v>28</v>
      </c>
      <c r="E253" s="81" t="e">
        <f aca="false">E254+E255+E256+E257</f>
        <v>#VALUE!</v>
      </c>
      <c r="F253" s="81" t="e">
        <f aca="false">F254+F255+F256+F257</f>
        <v>#VALUE!</v>
      </c>
      <c r="G253" s="81" t="e">
        <f aca="false">G254+G255+G256+G257</f>
        <v>#VALUE!</v>
      </c>
      <c r="H253" s="81" t="e">
        <f aca="false">H254+H255+H256+H257</f>
        <v>#VALUE!</v>
      </c>
      <c r="I253" s="81" t="e">
        <f aca="false">I254+I255+I256+I257</f>
        <v>#VALUE!</v>
      </c>
      <c r="J253" s="81" t="e">
        <f aca="false">J254+J255+J256+J257</f>
        <v>#VALUE!</v>
      </c>
      <c r="K253" s="81" t="e">
        <f aca="false">K254+K255+K256+K257</f>
        <v>#VALUE!</v>
      </c>
    </row>
    <row r="254" customFormat="false" ht="11.25" hidden="false" customHeight="true" outlineLevel="0" collapsed="false">
      <c r="A254" s="112"/>
      <c r="B254" s="179"/>
      <c r="C254" s="19"/>
      <c r="D254" s="77" t="s">
        <v>29</v>
      </c>
      <c r="E254" s="178" t="s">
        <v>89</v>
      </c>
      <c r="F254" s="178" t="s">
        <v>89</v>
      </c>
      <c r="G254" s="68" t="e">
        <f aca="false">F254*$M$7</f>
        <v>#VALUE!</v>
      </c>
      <c r="H254" s="176" t="e">
        <f aca="false">G254*$N$7</f>
        <v>#VALUE!</v>
      </c>
      <c r="I254" s="176" t="e">
        <f aca="false">H254*$O$7</f>
        <v>#VALUE!</v>
      </c>
      <c r="J254" s="68" t="e">
        <f aca="false">I254*$P$7</f>
        <v>#VALUE!</v>
      </c>
      <c r="K254" s="68" t="e">
        <f aca="false">E254+F254+G254+H254+I254+J254</f>
        <v>#VALUE!</v>
      </c>
    </row>
    <row r="255" customFormat="false" ht="11.25" hidden="false" customHeight="true" outlineLevel="0" collapsed="false">
      <c r="A255" s="112"/>
      <c r="B255" s="179"/>
      <c r="C255" s="19"/>
      <c r="D255" s="77" t="s">
        <v>30</v>
      </c>
      <c r="E255" s="181" t="n">
        <v>102179.1</v>
      </c>
      <c r="F255" s="181" t="n">
        <v>102179.1</v>
      </c>
      <c r="G255" s="68" t="n">
        <f aca="false">F255*$M$7</f>
        <v>105551.0103</v>
      </c>
      <c r="H255" s="176" t="n">
        <f aca="false">G255*$N$7</f>
        <v>109034.1936399</v>
      </c>
      <c r="I255" s="176" t="n">
        <f aca="false">H255*$O$7</f>
        <v>112523.287836377</v>
      </c>
      <c r="J255" s="68" t="n">
        <f aca="false">I255*$P$7</f>
        <v>116349.079622814</v>
      </c>
      <c r="K255" s="68" t="n">
        <f aca="false">E255+F255+G255+H255+I255+J255</f>
        <v>647815.77139909</v>
      </c>
    </row>
    <row r="256" customFormat="false" ht="11.25" hidden="false" customHeight="true" outlineLevel="0" collapsed="false">
      <c r="A256" s="112"/>
      <c r="B256" s="179"/>
      <c r="C256" s="19"/>
      <c r="D256" s="77" t="s">
        <v>281</v>
      </c>
      <c r="E256" s="178" t="n">
        <v>0</v>
      </c>
      <c r="F256" s="178" t="s">
        <v>89</v>
      </c>
      <c r="G256" s="68" t="e">
        <f aca="false">F256*$M$7</f>
        <v>#VALUE!</v>
      </c>
      <c r="H256" s="176" t="e">
        <f aca="false">G256*$N$7</f>
        <v>#VALUE!</v>
      </c>
      <c r="I256" s="176" t="e">
        <f aca="false">H256*$O$7</f>
        <v>#VALUE!</v>
      </c>
      <c r="J256" s="68" t="e">
        <f aca="false">I256*$P$7</f>
        <v>#VALUE!</v>
      </c>
      <c r="K256" s="68" t="e">
        <f aca="false">E256+F256+G256+H256+I256+J256</f>
        <v>#VALUE!</v>
      </c>
    </row>
    <row r="257" customFormat="false" ht="11.25" hidden="false" customHeight="true" outlineLevel="0" collapsed="false">
      <c r="A257" s="112"/>
      <c r="B257" s="179"/>
      <c r="C257" s="19"/>
      <c r="D257" s="77" t="s">
        <v>32</v>
      </c>
      <c r="E257" s="178" t="s">
        <v>89</v>
      </c>
      <c r="F257" s="178" t="s">
        <v>89</v>
      </c>
      <c r="G257" s="68" t="e">
        <f aca="false">F257*$M$7</f>
        <v>#VALUE!</v>
      </c>
      <c r="H257" s="176" t="e">
        <f aca="false">G257*$N$7</f>
        <v>#VALUE!</v>
      </c>
      <c r="I257" s="176" t="e">
        <f aca="false">H257*$O$7</f>
        <v>#VALUE!</v>
      </c>
      <c r="J257" s="68" t="e">
        <f aca="false">I257*$P$7</f>
        <v>#VALUE!</v>
      </c>
      <c r="K257" s="68" t="e">
        <f aca="false">E257+F257+G257+H257+I257+J257</f>
        <v>#VALUE!</v>
      </c>
    </row>
    <row r="258" customFormat="false" ht="11.25" hidden="false" customHeight="true" outlineLevel="0" collapsed="false">
      <c r="A258" s="114" t="s">
        <v>122</v>
      </c>
      <c r="B258" s="183" t="s">
        <v>121</v>
      </c>
      <c r="C258" s="19" t="s">
        <v>35</v>
      </c>
      <c r="D258" s="77" t="s">
        <v>28</v>
      </c>
      <c r="E258" s="81" t="e">
        <f aca="false">E259+E260+E261+E262</f>
        <v>#VALUE!</v>
      </c>
      <c r="F258" s="81" t="e">
        <f aca="false">F259+F260+F261+F262</f>
        <v>#VALUE!</v>
      </c>
      <c r="G258" s="81" t="e">
        <f aca="false">G259+G260+G261+G262</f>
        <v>#VALUE!</v>
      </c>
      <c r="H258" s="81" t="e">
        <f aca="false">H259+H260+H261+H262</f>
        <v>#VALUE!</v>
      </c>
      <c r="I258" s="81" t="e">
        <f aca="false">I259+I260+I261+I262</f>
        <v>#VALUE!</v>
      </c>
      <c r="J258" s="81" t="e">
        <f aca="false">J259+J260+J261+J262</f>
        <v>#VALUE!</v>
      </c>
      <c r="K258" s="81" t="e">
        <f aca="false">K259+K260+K261+K262</f>
        <v>#VALUE!</v>
      </c>
    </row>
    <row r="259" customFormat="false" ht="11.25" hidden="false" customHeight="true" outlineLevel="0" collapsed="false">
      <c r="A259" s="112"/>
      <c r="B259" s="183"/>
      <c r="C259" s="19"/>
      <c r="D259" s="77" t="s">
        <v>29</v>
      </c>
      <c r="E259" s="178" t="s">
        <v>89</v>
      </c>
      <c r="F259" s="178" t="s">
        <v>89</v>
      </c>
      <c r="G259" s="68" t="e">
        <f aca="false">F259*$M$7</f>
        <v>#VALUE!</v>
      </c>
      <c r="H259" s="176" t="e">
        <f aca="false">G259*$N$7</f>
        <v>#VALUE!</v>
      </c>
      <c r="I259" s="176" t="e">
        <f aca="false">H259*$O$7</f>
        <v>#VALUE!</v>
      </c>
      <c r="J259" s="68" t="e">
        <f aca="false">I259*$P$7</f>
        <v>#VALUE!</v>
      </c>
      <c r="K259" s="68" t="e">
        <f aca="false">E259+F259+G259+H259+I259+J259</f>
        <v>#VALUE!</v>
      </c>
    </row>
    <row r="260" customFormat="false" ht="11.25" hidden="false" customHeight="true" outlineLevel="0" collapsed="false">
      <c r="A260" s="112"/>
      <c r="B260" s="183"/>
      <c r="C260" s="19"/>
      <c r="D260" s="77" t="s">
        <v>30</v>
      </c>
      <c r="E260" s="181" t="n">
        <v>4005.1</v>
      </c>
      <c r="F260" s="181" t="n">
        <v>4005.1</v>
      </c>
      <c r="G260" s="68" t="n">
        <f aca="false">F260*$M$7</f>
        <v>4137.2683</v>
      </c>
      <c r="H260" s="176" t="n">
        <f aca="false">G260*$N$7</f>
        <v>4273.7981539</v>
      </c>
      <c r="I260" s="176" t="n">
        <f aca="false">H260*$O$7</f>
        <v>4410.5596948248</v>
      </c>
      <c r="J260" s="68" t="n">
        <f aca="false">I260*$P$7</f>
        <v>4560.51872444884</v>
      </c>
      <c r="K260" s="68" t="n">
        <f aca="false">E260+F260+G260+H260+I260+J260</f>
        <v>25392.3448731736</v>
      </c>
    </row>
    <row r="261" customFormat="false" ht="11.25" hidden="false" customHeight="true" outlineLevel="0" collapsed="false">
      <c r="A261" s="112"/>
      <c r="B261" s="183"/>
      <c r="C261" s="19"/>
      <c r="D261" s="77" t="s">
        <v>281</v>
      </c>
      <c r="E261" s="178" t="s">
        <v>89</v>
      </c>
      <c r="F261" s="178" t="s">
        <v>89</v>
      </c>
      <c r="G261" s="68" t="e">
        <f aca="false">F261*$M$7</f>
        <v>#VALUE!</v>
      </c>
      <c r="H261" s="176" t="e">
        <f aca="false">G261*$N$7</f>
        <v>#VALUE!</v>
      </c>
      <c r="I261" s="176" t="e">
        <f aca="false">H261*$O$7</f>
        <v>#VALUE!</v>
      </c>
      <c r="J261" s="68" t="e">
        <f aca="false">I261*$P$7</f>
        <v>#VALUE!</v>
      </c>
      <c r="K261" s="68" t="e">
        <f aca="false">E261+F261+G261+H261+I261+J261</f>
        <v>#VALUE!</v>
      </c>
    </row>
    <row r="262" customFormat="false" ht="11.25" hidden="false" customHeight="true" outlineLevel="0" collapsed="false">
      <c r="A262" s="112"/>
      <c r="B262" s="183"/>
      <c r="C262" s="19"/>
      <c r="D262" s="77" t="s">
        <v>32</v>
      </c>
      <c r="E262" s="178" t="s">
        <v>89</v>
      </c>
      <c r="F262" s="178" t="s">
        <v>89</v>
      </c>
      <c r="G262" s="68" t="e">
        <f aca="false">F262*$M$7</f>
        <v>#VALUE!</v>
      </c>
      <c r="H262" s="176" t="e">
        <f aca="false">G262*$N$7</f>
        <v>#VALUE!</v>
      </c>
      <c r="I262" s="176" t="e">
        <f aca="false">H262*$O$7</f>
        <v>#VALUE!</v>
      </c>
      <c r="J262" s="68" t="e">
        <f aca="false">I262*$P$7</f>
        <v>#VALUE!</v>
      </c>
      <c r="K262" s="68" t="e">
        <f aca="false">E262+F262+G262+H262+I262+J262</f>
        <v>#VALUE!</v>
      </c>
    </row>
    <row r="263" customFormat="false" ht="11.25" hidden="false" customHeight="true" outlineLevel="0" collapsed="false">
      <c r="A263" s="114" t="s">
        <v>133</v>
      </c>
      <c r="B263" s="179" t="s">
        <v>123</v>
      </c>
      <c r="C263" s="19" t="s">
        <v>35</v>
      </c>
      <c r="D263" s="77" t="s">
        <v>28</v>
      </c>
      <c r="E263" s="81" t="e">
        <f aca="false">E264+E265+E266+E267</f>
        <v>#VALUE!</v>
      </c>
      <c r="F263" s="81" t="e">
        <f aca="false">F264+F265+F266+F267</f>
        <v>#VALUE!</v>
      </c>
      <c r="G263" s="81" t="e">
        <f aca="false">G264+G265+G266+G267</f>
        <v>#VALUE!</v>
      </c>
      <c r="H263" s="81" t="e">
        <f aca="false">H264+H265+H266+H267</f>
        <v>#VALUE!</v>
      </c>
      <c r="I263" s="81" t="e">
        <f aca="false">I264+I265+I266+I267</f>
        <v>#VALUE!</v>
      </c>
      <c r="J263" s="81" t="e">
        <f aca="false">J264+J265+J266+J267</f>
        <v>#VALUE!</v>
      </c>
      <c r="K263" s="81" t="e">
        <f aca="false">K264+K265+K266+K267</f>
        <v>#VALUE!</v>
      </c>
    </row>
    <row r="264" customFormat="false" ht="11.25" hidden="false" customHeight="true" outlineLevel="0" collapsed="false">
      <c r="A264" s="112"/>
      <c r="B264" s="179"/>
      <c r="C264" s="19"/>
      <c r="D264" s="77" t="s">
        <v>29</v>
      </c>
      <c r="E264" s="178" t="s">
        <v>89</v>
      </c>
      <c r="F264" s="178" t="s">
        <v>89</v>
      </c>
      <c r="G264" s="68" t="e">
        <f aca="false">F264*$M$7</f>
        <v>#VALUE!</v>
      </c>
      <c r="H264" s="176" t="e">
        <f aca="false">G264*$N$7</f>
        <v>#VALUE!</v>
      </c>
      <c r="I264" s="176" t="e">
        <f aca="false">H264*$O$7</f>
        <v>#VALUE!</v>
      </c>
      <c r="J264" s="68" t="e">
        <f aca="false">I264*$P$7</f>
        <v>#VALUE!</v>
      </c>
      <c r="K264" s="68" t="e">
        <f aca="false">E264+F264+G264+H264+I264+J264</f>
        <v>#VALUE!</v>
      </c>
    </row>
    <row r="265" customFormat="false" ht="11.25" hidden="false" customHeight="true" outlineLevel="0" collapsed="false">
      <c r="A265" s="112"/>
      <c r="B265" s="179"/>
      <c r="C265" s="19"/>
      <c r="D265" s="77" t="s">
        <v>30</v>
      </c>
      <c r="E265" s="178" t="s">
        <v>89</v>
      </c>
      <c r="F265" s="178" t="s">
        <v>89</v>
      </c>
      <c r="G265" s="68" t="e">
        <f aca="false">F265*$M$7</f>
        <v>#VALUE!</v>
      </c>
      <c r="H265" s="176" t="e">
        <f aca="false">G265*$N$7</f>
        <v>#VALUE!</v>
      </c>
      <c r="I265" s="176" t="e">
        <f aca="false">H265*$O$7</f>
        <v>#VALUE!</v>
      </c>
      <c r="J265" s="68" t="e">
        <f aca="false">I265*$P$7</f>
        <v>#VALUE!</v>
      </c>
      <c r="K265" s="68" t="e">
        <f aca="false">E265+F265+G265+H265+I265+J265</f>
        <v>#VALUE!</v>
      </c>
    </row>
    <row r="266" customFormat="false" ht="11.25" hidden="false" customHeight="true" outlineLevel="0" collapsed="false">
      <c r="A266" s="112"/>
      <c r="B266" s="179"/>
      <c r="C266" s="19"/>
      <c r="D266" s="77" t="s">
        <v>281</v>
      </c>
      <c r="E266" s="178" t="s">
        <v>89</v>
      </c>
      <c r="F266" s="178" t="s">
        <v>89</v>
      </c>
      <c r="G266" s="68" t="e">
        <f aca="false">F266*$M$7</f>
        <v>#VALUE!</v>
      </c>
      <c r="H266" s="176" t="e">
        <f aca="false">G266*$N$7</f>
        <v>#VALUE!</v>
      </c>
      <c r="I266" s="176" t="e">
        <f aca="false">H266*$O$7</f>
        <v>#VALUE!</v>
      </c>
      <c r="J266" s="68" t="e">
        <f aca="false">I266*$P$7</f>
        <v>#VALUE!</v>
      </c>
      <c r="K266" s="68" t="e">
        <f aca="false">E266+F266+G266+H266+I266+J266</f>
        <v>#VALUE!</v>
      </c>
    </row>
    <row r="267" customFormat="false" ht="11.25" hidden="false" customHeight="true" outlineLevel="0" collapsed="false">
      <c r="A267" s="112"/>
      <c r="B267" s="179"/>
      <c r="C267" s="19"/>
      <c r="D267" s="77" t="s">
        <v>32</v>
      </c>
      <c r="E267" s="178" t="s">
        <v>89</v>
      </c>
      <c r="F267" s="178" t="s">
        <v>89</v>
      </c>
      <c r="G267" s="68" t="e">
        <f aca="false">F267*$M$7</f>
        <v>#VALUE!</v>
      </c>
      <c r="H267" s="176" t="e">
        <f aca="false">G267*$N$7</f>
        <v>#VALUE!</v>
      </c>
      <c r="I267" s="176" t="e">
        <f aca="false">H267*$O$7</f>
        <v>#VALUE!</v>
      </c>
      <c r="J267" s="68" t="e">
        <f aca="false">I267*$P$7</f>
        <v>#VALUE!</v>
      </c>
      <c r="K267" s="68" t="e">
        <f aca="false">E267+F267+G267+H267+I267+J267</f>
        <v>#VALUE!</v>
      </c>
    </row>
    <row r="268" customFormat="false" ht="11.25" hidden="false" customHeight="true" outlineLevel="0" collapsed="false">
      <c r="A268" s="114" t="s">
        <v>125</v>
      </c>
      <c r="B268" s="179" t="s">
        <v>124</v>
      </c>
      <c r="C268" s="19" t="s">
        <v>35</v>
      </c>
      <c r="D268" s="77" t="s">
        <v>28</v>
      </c>
      <c r="E268" s="81" t="e">
        <f aca="false">E269+E270+E271+E272</f>
        <v>#VALUE!</v>
      </c>
      <c r="F268" s="81" t="e">
        <f aca="false">F269+F270+F271+F272</f>
        <v>#VALUE!</v>
      </c>
      <c r="G268" s="81" t="e">
        <f aca="false">G269+G270+G271+G272</f>
        <v>#VALUE!</v>
      </c>
      <c r="H268" s="81" t="e">
        <f aca="false">H269+H270+H271+H272</f>
        <v>#VALUE!</v>
      </c>
      <c r="I268" s="81" t="e">
        <f aca="false">I269+I270+I271+I272</f>
        <v>#VALUE!</v>
      </c>
      <c r="J268" s="81" t="e">
        <f aca="false">J269+J270+J271+J272</f>
        <v>#VALUE!</v>
      </c>
      <c r="K268" s="81" t="e">
        <f aca="false">K269+K270+K271+K272</f>
        <v>#VALUE!</v>
      </c>
    </row>
    <row r="269" customFormat="false" ht="11.25" hidden="false" customHeight="true" outlineLevel="0" collapsed="false">
      <c r="A269" s="112"/>
      <c r="B269" s="179"/>
      <c r="C269" s="19"/>
      <c r="D269" s="77" t="s">
        <v>29</v>
      </c>
      <c r="E269" s="178" t="s">
        <v>89</v>
      </c>
      <c r="F269" s="178" t="s">
        <v>89</v>
      </c>
      <c r="G269" s="68" t="e">
        <f aca="false">F269*$M$7</f>
        <v>#VALUE!</v>
      </c>
      <c r="H269" s="176" t="e">
        <f aca="false">G269*$N$7</f>
        <v>#VALUE!</v>
      </c>
      <c r="I269" s="176" t="e">
        <f aca="false">H269*$O$7</f>
        <v>#VALUE!</v>
      </c>
      <c r="J269" s="68" t="e">
        <f aca="false">I269*$P$7</f>
        <v>#VALUE!</v>
      </c>
      <c r="K269" s="68" t="e">
        <f aca="false">E269+F269+G269+H269+I269+J269</f>
        <v>#VALUE!</v>
      </c>
    </row>
    <row r="270" customFormat="false" ht="11.25" hidden="false" customHeight="true" outlineLevel="0" collapsed="false">
      <c r="A270" s="112"/>
      <c r="B270" s="179"/>
      <c r="C270" s="19"/>
      <c r="D270" s="77" t="s">
        <v>30</v>
      </c>
      <c r="E270" s="181" t="n">
        <v>1650</v>
      </c>
      <c r="F270" s="181" t="n">
        <v>4160</v>
      </c>
      <c r="G270" s="68" t="n">
        <f aca="false">F270*$M$7</f>
        <v>4297.28</v>
      </c>
      <c r="H270" s="176" t="n">
        <f aca="false">G270*$N$7</f>
        <v>4439.09024</v>
      </c>
      <c r="I270" s="176" t="n">
        <f aca="false">H270*$O$7</f>
        <v>4581.14112768</v>
      </c>
      <c r="J270" s="68" t="n">
        <f aca="false">I270*$P$7</f>
        <v>4736.89992602112</v>
      </c>
      <c r="K270" s="68" t="n">
        <f aca="false">E270+F270+G270+H270+I270+J270</f>
        <v>23864.4112937011</v>
      </c>
    </row>
    <row r="271" customFormat="false" ht="11.25" hidden="false" customHeight="true" outlineLevel="0" collapsed="false">
      <c r="A271" s="112"/>
      <c r="B271" s="179"/>
      <c r="C271" s="19"/>
      <c r="D271" s="77" t="s">
        <v>281</v>
      </c>
      <c r="E271" s="182" t="n">
        <v>533.04</v>
      </c>
      <c r="F271" s="182" t="n">
        <v>178.97</v>
      </c>
      <c r="G271" s="68" t="n">
        <f aca="false">F271*$M$7</f>
        <v>184.87601</v>
      </c>
      <c r="H271" s="176" t="n">
        <f aca="false">G271*$N$7</f>
        <v>190.97691833</v>
      </c>
      <c r="I271" s="176" t="n">
        <f aca="false">H271*$O$7</f>
        <v>197.08817971656</v>
      </c>
      <c r="J271" s="68" t="n">
        <f aca="false">I271*$P$7</f>
        <v>203.789177826923</v>
      </c>
      <c r="K271" s="68" t="n">
        <f aca="false">E271+F271+G271+H271+I271+J271</f>
        <v>1488.74028587348</v>
      </c>
    </row>
    <row r="272" customFormat="false" ht="11.25" hidden="false" customHeight="true" outlineLevel="0" collapsed="false">
      <c r="A272" s="112"/>
      <c r="B272" s="179"/>
      <c r="C272" s="19"/>
      <c r="D272" s="77" t="s">
        <v>32</v>
      </c>
      <c r="E272" s="178" t="s">
        <v>89</v>
      </c>
      <c r="F272" s="178" t="s">
        <v>89</v>
      </c>
      <c r="G272" s="68" t="e">
        <f aca="false">F272*$M$7</f>
        <v>#VALUE!</v>
      </c>
      <c r="H272" s="176" t="e">
        <f aca="false">G272*$N$7</f>
        <v>#VALUE!</v>
      </c>
      <c r="I272" s="176" t="e">
        <f aca="false">H272*$O$7</f>
        <v>#VALUE!</v>
      </c>
      <c r="J272" s="68" t="e">
        <f aca="false">I272*$P$7</f>
        <v>#VALUE!</v>
      </c>
      <c r="K272" s="68" t="e">
        <f aca="false">E272+F272+G272+H272+I272+J272</f>
        <v>#VALUE!</v>
      </c>
    </row>
    <row r="273" customFormat="false" ht="11.25" hidden="false" customHeight="true" outlineLevel="0" collapsed="false">
      <c r="A273" s="114" t="s">
        <v>127</v>
      </c>
      <c r="B273" s="179" t="s">
        <v>126</v>
      </c>
      <c r="C273" s="19" t="s">
        <v>35</v>
      </c>
      <c r="D273" s="77" t="s">
        <v>28</v>
      </c>
      <c r="E273" s="81" t="e">
        <f aca="false">E274+E275+E276+E277</f>
        <v>#VALUE!</v>
      </c>
      <c r="F273" s="81" t="e">
        <f aca="false">F274+F275+F276+F277</f>
        <v>#VALUE!</v>
      </c>
      <c r="G273" s="81" t="e">
        <f aca="false">G274+G275+G276+G277</f>
        <v>#VALUE!</v>
      </c>
      <c r="H273" s="81" t="e">
        <f aca="false">H274+H275+H276+H277</f>
        <v>#VALUE!</v>
      </c>
      <c r="I273" s="81" t="e">
        <f aca="false">I274+I275+I276+I277</f>
        <v>#VALUE!</v>
      </c>
      <c r="J273" s="81" t="e">
        <f aca="false">J274+J275+J276+J277</f>
        <v>#VALUE!</v>
      </c>
      <c r="K273" s="81" t="e">
        <f aca="false">K274+K275+K276+K277</f>
        <v>#VALUE!</v>
      </c>
    </row>
    <row r="274" customFormat="false" ht="11.25" hidden="false" customHeight="true" outlineLevel="0" collapsed="false">
      <c r="A274" s="112"/>
      <c r="B274" s="179"/>
      <c r="C274" s="19"/>
      <c r="D274" s="77" t="s">
        <v>29</v>
      </c>
      <c r="E274" s="178" t="s">
        <v>89</v>
      </c>
      <c r="F274" s="178" t="s">
        <v>89</v>
      </c>
      <c r="G274" s="68" t="e">
        <f aca="false">F274*$M$7</f>
        <v>#VALUE!</v>
      </c>
      <c r="H274" s="176" t="e">
        <f aca="false">G274*$N$7</f>
        <v>#VALUE!</v>
      </c>
      <c r="I274" s="176" t="e">
        <f aca="false">H274*$O$7</f>
        <v>#VALUE!</v>
      </c>
      <c r="J274" s="68" t="e">
        <f aca="false">I274*$P$7</f>
        <v>#VALUE!</v>
      </c>
      <c r="K274" s="68" t="e">
        <f aca="false">E274+F274+G274+H274+I274+J274</f>
        <v>#VALUE!</v>
      </c>
    </row>
    <row r="275" customFormat="false" ht="11.25" hidden="false" customHeight="true" outlineLevel="0" collapsed="false">
      <c r="A275" s="112"/>
      <c r="B275" s="179"/>
      <c r="C275" s="19"/>
      <c r="D275" s="77" t="s">
        <v>30</v>
      </c>
      <c r="E275" s="178" t="s">
        <v>89</v>
      </c>
      <c r="F275" s="178" t="s">
        <v>89</v>
      </c>
      <c r="G275" s="68" t="e">
        <f aca="false">F275*$M$7</f>
        <v>#VALUE!</v>
      </c>
      <c r="H275" s="176" t="e">
        <f aca="false">G275*$N$7</f>
        <v>#VALUE!</v>
      </c>
      <c r="I275" s="176" t="e">
        <f aca="false">H275*$O$7</f>
        <v>#VALUE!</v>
      </c>
      <c r="J275" s="68" t="e">
        <f aca="false">I275*$P$7</f>
        <v>#VALUE!</v>
      </c>
      <c r="K275" s="68" t="e">
        <f aca="false">E275+F275+G275+H275+I275+J275</f>
        <v>#VALUE!</v>
      </c>
    </row>
    <row r="276" customFormat="false" ht="11.25" hidden="false" customHeight="true" outlineLevel="0" collapsed="false">
      <c r="A276" s="112"/>
      <c r="B276" s="179"/>
      <c r="C276" s="19"/>
      <c r="D276" s="77" t="s">
        <v>281</v>
      </c>
      <c r="E276" s="178" t="s">
        <v>89</v>
      </c>
      <c r="F276" s="178" t="s">
        <v>89</v>
      </c>
      <c r="G276" s="68" t="e">
        <f aca="false">F276*$M$7</f>
        <v>#VALUE!</v>
      </c>
      <c r="H276" s="176" t="e">
        <f aca="false">G276*$N$7</f>
        <v>#VALUE!</v>
      </c>
      <c r="I276" s="176" t="e">
        <f aca="false">H276*$O$7</f>
        <v>#VALUE!</v>
      </c>
      <c r="J276" s="68" t="e">
        <f aca="false">I276*$P$7</f>
        <v>#VALUE!</v>
      </c>
      <c r="K276" s="68" t="e">
        <f aca="false">E276+F276+G276+H276+I276+J276</f>
        <v>#VALUE!</v>
      </c>
    </row>
    <row r="277" customFormat="false" ht="11.25" hidden="false" customHeight="true" outlineLevel="0" collapsed="false">
      <c r="A277" s="112"/>
      <c r="B277" s="179"/>
      <c r="C277" s="19"/>
      <c r="D277" s="77" t="s">
        <v>32</v>
      </c>
      <c r="E277" s="178" t="s">
        <v>89</v>
      </c>
      <c r="F277" s="178" t="s">
        <v>89</v>
      </c>
      <c r="G277" s="68" t="e">
        <f aca="false">F277*$M$7</f>
        <v>#VALUE!</v>
      </c>
      <c r="H277" s="176" t="e">
        <f aca="false">G277*$N$7</f>
        <v>#VALUE!</v>
      </c>
      <c r="I277" s="176" t="e">
        <f aca="false">H277*$O$7</f>
        <v>#VALUE!</v>
      </c>
      <c r="J277" s="68" t="e">
        <f aca="false">I277*$P$7</f>
        <v>#VALUE!</v>
      </c>
      <c r="K277" s="68" t="e">
        <f aca="false">E277+F277+G277+H277+I277+J277</f>
        <v>#VALUE!</v>
      </c>
    </row>
    <row r="278" customFormat="false" ht="11.25" hidden="false" customHeight="true" outlineLevel="0" collapsed="false">
      <c r="A278" s="114" t="s">
        <v>129</v>
      </c>
      <c r="B278" s="179" t="s">
        <v>128</v>
      </c>
      <c r="C278" s="19" t="s">
        <v>35</v>
      </c>
      <c r="D278" s="77" t="s">
        <v>28</v>
      </c>
      <c r="E278" s="81" t="e">
        <f aca="false">E279+E280+E281+E282</f>
        <v>#VALUE!</v>
      </c>
      <c r="F278" s="81" t="e">
        <f aca="false">F279+F280+F281+F282</f>
        <v>#VALUE!</v>
      </c>
      <c r="G278" s="81" t="e">
        <f aca="false">G279+G280+G281+G282</f>
        <v>#VALUE!</v>
      </c>
      <c r="H278" s="81" t="e">
        <f aca="false">H279+H280+H281+H282</f>
        <v>#VALUE!</v>
      </c>
      <c r="I278" s="81" t="e">
        <f aca="false">I279+I280+I281+I282</f>
        <v>#VALUE!</v>
      </c>
      <c r="J278" s="81" t="e">
        <f aca="false">J279+J280+J281+J282</f>
        <v>#VALUE!</v>
      </c>
      <c r="K278" s="81" t="e">
        <f aca="false">K279+K280+K281+K282</f>
        <v>#VALUE!</v>
      </c>
    </row>
    <row r="279" customFormat="false" ht="11.25" hidden="false" customHeight="true" outlineLevel="0" collapsed="false">
      <c r="A279" s="112"/>
      <c r="B279" s="179"/>
      <c r="C279" s="19"/>
      <c r="D279" s="77" t="s">
        <v>29</v>
      </c>
      <c r="E279" s="178" t="s">
        <v>89</v>
      </c>
      <c r="F279" s="178" t="s">
        <v>89</v>
      </c>
      <c r="G279" s="68" t="e">
        <f aca="false">F279*$M$7</f>
        <v>#VALUE!</v>
      </c>
      <c r="H279" s="176" t="e">
        <f aca="false">G279*$N$7</f>
        <v>#VALUE!</v>
      </c>
      <c r="I279" s="176" t="e">
        <f aca="false">H279*$O$7</f>
        <v>#VALUE!</v>
      </c>
      <c r="J279" s="68" t="e">
        <f aca="false">I279*$P$7</f>
        <v>#VALUE!</v>
      </c>
      <c r="K279" s="68" t="e">
        <f aca="false">E279+F279+G279+H279+I279+J279</f>
        <v>#VALUE!</v>
      </c>
    </row>
    <row r="280" customFormat="false" ht="11.25" hidden="false" customHeight="true" outlineLevel="0" collapsed="false">
      <c r="A280" s="112"/>
      <c r="B280" s="179"/>
      <c r="C280" s="19"/>
      <c r="D280" s="77" t="s">
        <v>30</v>
      </c>
      <c r="E280" s="178" t="s">
        <v>89</v>
      </c>
      <c r="F280" s="178" t="s">
        <v>89</v>
      </c>
      <c r="G280" s="68" t="e">
        <f aca="false">F280*$M$7</f>
        <v>#VALUE!</v>
      </c>
      <c r="H280" s="176" t="e">
        <f aca="false">G280*$N$7</f>
        <v>#VALUE!</v>
      </c>
      <c r="I280" s="176" t="e">
        <f aca="false">H280*$O$7</f>
        <v>#VALUE!</v>
      </c>
      <c r="J280" s="68" t="e">
        <f aca="false">I280*$P$7</f>
        <v>#VALUE!</v>
      </c>
      <c r="K280" s="68" t="e">
        <f aca="false">E280+F280+G280+H280+I280+J280</f>
        <v>#VALUE!</v>
      </c>
    </row>
    <row r="281" customFormat="false" ht="11.25" hidden="false" customHeight="true" outlineLevel="0" collapsed="false">
      <c r="A281" s="112"/>
      <c r="B281" s="179"/>
      <c r="C281" s="19"/>
      <c r="D281" s="77" t="s">
        <v>281</v>
      </c>
      <c r="E281" s="178" t="s">
        <v>89</v>
      </c>
      <c r="F281" s="178" t="s">
        <v>89</v>
      </c>
      <c r="G281" s="68" t="e">
        <f aca="false">F281*$M$7</f>
        <v>#VALUE!</v>
      </c>
      <c r="H281" s="176" t="e">
        <f aca="false">G281*$N$7</f>
        <v>#VALUE!</v>
      </c>
      <c r="I281" s="176" t="e">
        <f aca="false">H281*$O$7</f>
        <v>#VALUE!</v>
      </c>
      <c r="J281" s="68" t="e">
        <f aca="false">I281*$P$7</f>
        <v>#VALUE!</v>
      </c>
      <c r="K281" s="68" t="e">
        <f aca="false">E281+F281+G281+H281+I281+J281</f>
        <v>#VALUE!</v>
      </c>
    </row>
    <row r="282" customFormat="false" ht="11.25" hidden="false" customHeight="true" outlineLevel="0" collapsed="false">
      <c r="A282" s="112"/>
      <c r="B282" s="179"/>
      <c r="C282" s="19"/>
      <c r="D282" s="77" t="s">
        <v>32</v>
      </c>
      <c r="E282" s="178" t="s">
        <v>89</v>
      </c>
      <c r="F282" s="178" t="s">
        <v>89</v>
      </c>
      <c r="G282" s="68" t="e">
        <f aca="false">F282*$M$7</f>
        <v>#VALUE!</v>
      </c>
      <c r="H282" s="176" t="e">
        <f aca="false">G282*$N$7</f>
        <v>#VALUE!</v>
      </c>
      <c r="I282" s="176" t="e">
        <f aca="false">H282*$O$7</f>
        <v>#VALUE!</v>
      </c>
      <c r="J282" s="68" t="e">
        <f aca="false">I282*$P$7</f>
        <v>#VALUE!</v>
      </c>
      <c r="K282" s="68" t="e">
        <f aca="false">E282+F282+G282+H282+I282+J282</f>
        <v>#VALUE!</v>
      </c>
    </row>
    <row r="283" customFormat="false" ht="11.25" hidden="false" customHeight="true" outlineLevel="0" collapsed="false">
      <c r="A283" s="114" t="s">
        <v>131</v>
      </c>
      <c r="B283" s="179" t="s">
        <v>130</v>
      </c>
      <c r="C283" s="19" t="s">
        <v>35</v>
      </c>
      <c r="D283" s="77" t="s">
        <v>28</v>
      </c>
      <c r="E283" s="81" t="e">
        <f aca="false">E284+E285+E286+E287</f>
        <v>#VALUE!</v>
      </c>
      <c r="F283" s="81" t="e">
        <f aca="false">F284+F285+F286+F287</f>
        <v>#VALUE!</v>
      </c>
      <c r="G283" s="81" t="e">
        <f aca="false">G284+G285+G286+G287</f>
        <v>#VALUE!</v>
      </c>
      <c r="H283" s="81" t="e">
        <f aca="false">H284+H285+H286+H287</f>
        <v>#VALUE!</v>
      </c>
      <c r="I283" s="81" t="e">
        <f aca="false">I284+I285+I286+I287</f>
        <v>#VALUE!</v>
      </c>
      <c r="J283" s="81" t="e">
        <f aca="false">J284+J285+J286+J287</f>
        <v>#VALUE!</v>
      </c>
      <c r="K283" s="81" t="e">
        <f aca="false">K284+K285+K286+K287</f>
        <v>#VALUE!</v>
      </c>
    </row>
    <row r="284" customFormat="false" ht="11.25" hidden="false" customHeight="true" outlineLevel="0" collapsed="false">
      <c r="A284" s="112"/>
      <c r="B284" s="179"/>
      <c r="C284" s="19"/>
      <c r="D284" s="77" t="s">
        <v>29</v>
      </c>
      <c r="E284" s="178" t="s">
        <v>89</v>
      </c>
      <c r="F284" s="178" t="s">
        <v>89</v>
      </c>
      <c r="G284" s="68" t="e">
        <f aca="false">F284*$M$7</f>
        <v>#VALUE!</v>
      </c>
      <c r="H284" s="176" t="e">
        <f aca="false">G284*$N$7</f>
        <v>#VALUE!</v>
      </c>
      <c r="I284" s="176" t="e">
        <f aca="false">H284*$O$7</f>
        <v>#VALUE!</v>
      </c>
      <c r="J284" s="68" t="e">
        <f aca="false">I284*$P$7</f>
        <v>#VALUE!</v>
      </c>
      <c r="K284" s="68" t="e">
        <f aca="false">E284+F284+G284+H284+I284+J284</f>
        <v>#VALUE!</v>
      </c>
    </row>
    <row r="285" customFormat="false" ht="11.25" hidden="false" customHeight="true" outlineLevel="0" collapsed="false">
      <c r="A285" s="112"/>
      <c r="B285" s="179"/>
      <c r="C285" s="19"/>
      <c r="D285" s="77" t="s">
        <v>30</v>
      </c>
      <c r="E285" s="178" t="s">
        <v>89</v>
      </c>
      <c r="F285" s="178" t="s">
        <v>89</v>
      </c>
      <c r="G285" s="68" t="e">
        <f aca="false">F285*$M$7</f>
        <v>#VALUE!</v>
      </c>
      <c r="H285" s="176" t="e">
        <f aca="false">G285*$N$7</f>
        <v>#VALUE!</v>
      </c>
      <c r="I285" s="176" t="e">
        <f aca="false">H285*$O$7</f>
        <v>#VALUE!</v>
      </c>
      <c r="J285" s="68" t="e">
        <f aca="false">I285*$P$7</f>
        <v>#VALUE!</v>
      </c>
      <c r="K285" s="68" t="e">
        <f aca="false">E285+F285+G285+H285+I285+J285</f>
        <v>#VALUE!</v>
      </c>
    </row>
    <row r="286" customFormat="false" ht="11.25" hidden="false" customHeight="true" outlineLevel="0" collapsed="false">
      <c r="A286" s="112"/>
      <c r="B286" s="179"/>
      <c r="C286" s="19"/>
      <c r="D286" s="77" t="s">
        <v>281</v>
      </c>
      <c r="E286" s="178" t="s">
        <v>89</v>
      </c>
      <c r="F286" s="178" t="s">
        <v>89</v>
      </c>
      <c r="G286" s="68" t="e">
        <f aca="false">F286*$M$7</f>
        <v>#VALUE!</v>
      </c>
      <c r="H286" s="176" t="e">
        <f aca="false">G286*$N$7</f>
        <v>#VALUE!</v>
      </c>
      <c r="I286" s="176" t="e">
        <f aca="false">H286*$O$7</f>
        <v>#VALUE!</v>
      </c>
      <c r="J286" s="68" t="e">
        <f aca="false">I286*$P$7</f>
        <v>#VALUE!</v>
      </c>
      <c r="K286" s="68" t="e">
        <f aca="false">E286+F286+G286+H286+I286+J286</f>
        <v>#VALUE!</v>
      </c>
    </row>
    <row r="287" customFormat="false" ht="11.25" hidden="false" customHeight="true" outlineLevel="0" collapsed="false">
      <c r="A287" s="112"/>
      <c r="B287" s="179"/>
      <c r="C287" s="19"/>
      <c r="D287" s="77" t="s">
        <v>32</v>
      </c>
      <c r="E287" s="178" t="s">
        <v>89</v>
      </c>
      <c r="F287" s="178" t="s">
        <v>89</v>
      </c>
      <c r="G287" s="68" t="e">
        <f aca="false">F287*$M$7</f>
        <v>#VALUE!</v>
      </c>
      <c r="H287" s="176" t="e">
        <f aca="false">G287*$N$7</f>
        <v>#VALUE!</v>
      </c>
      <c r="I287" s="176" t="e">
        <f aca="false">H287*$O$7</f>
        <v>#VALUE!</v>
      </c>
      <c r="J287" s="68" t="e">
        <f aca="false">I287*$P$7</f>
        <v>#VALUE!</v>
      </c>
      <c r="K287" s="68" t="e">
        <f aca="false">E287+F287+G287+H287+I287+J287</f>
        <v>#VALUE!</v>
      </c>
    </row>
    <row r="288" customFormat="false" ht="11.25" hidden="false" customHeight="true" outlineLevel="0" collapsed="false">
      <c r="A288" s="114" t="s">
        <v>311</v>
      </c>
      <c r="B288" s="179" t="s">
        <v>132</v>
      </c>
      <c r="C288" s="19" t="s">
        <v>35</v>
      </c>
      <c r="D288" s="77" t="s">
        <v>28</v>
      </c>
      <c r="E288" s="81" t="e">
        <f aca="false">E289+E290+E291+E292</f>
        <v>#VALUE!</v>
      </c>
      <c r="F288" s="81" t="e">
        <f aca="false">F289+F290+F291+F292</f>
        <v>#VALUE!</v>
      </c>
      <c r="G288" s="81" t="e">
        <f aca="false">G289+G290+G291+G292</f>
        <v>#VALUE!</v>
      </c>
      <c r="H288" s="81" t="e">
        <f aca="false">H289+H290+H291+H292</f>
        <v>#VALUE!</v>
      </c>
      <c r="I288" s="81" t="e">
        <f aca="false">I289+I290+I291+I292</f>
        <v>#VALUE!</v>
      </c>
      <c r="J288" s="81" t="e">
        <f aca="false">J289+J290+J291+J292</f>
        <v>#VALUE!</v>
      </c>
      <c r="K288" s="81" t="e">
        <f aca="false">K289+K290+K291+K292</f>
        <v>#VALUE!</v>
      </c>
    </row>
    <row r="289" customFormat="false" ht="11.25" hidden="false" customHeight="true" outlineLevel="0" collapsed="false">
      <c r="A289" s="112"/>
      <c r="B289" s="179"/>
      <c r="C289" s="19"/>
      <c r="D289" s="77" t="s">
        <v>29</v>
      </c>
      <c r="E289" s="178" t="s">
        <v>89</v>
      </c>
      <c r="F289" s="178" t="s">
        <v>89</v>
      </c>
      <c r="G289" s="68" t="e">
        <f aca="false">F289*$M$7</f>
        <v>#VALUE!</v>
      </c>
      <c r="H289" s="176" t="e">
        <f aca="false">G289*$N$7</f>
        <v>#VALUE!</v>
      </c>
      <c r="I289" s="176" t="e">
        <f aca="false">H289*$O$7</f>
        <v>#VALUE!</v>
      </c>
      <c r="J289" s="68" t="e">
        <f aca="false">I289*$P$7</f>
        <v>#VALUE!</v>
      </c>
      <c r="K289" s="68" t="e">
        <f aca="false">E289+F289+G289+H289+I289+J289</f>
        <v>#VALUE!</v>
      </c>
    </row>
    <row r="290" customFormat="false" ht="11.25" hidden="false" customHeight="true" outlineLevel="0" collapsed="false">
      <c r="A290" s="112"/>
      <c r="B290" s="179"/>
      <c r="C290" s="19"/>
      <c r="D290" s="77" t="s">
        <v>30</v>
      </c>
      <c r="E290" s="178" t="s">
        <v>89</v>
      </c>
      <c r="F290" s="178" t="s">
        <v>89</v>
      </c>
      <c r="G290" s="68" t="e">
        <f aca="false">F290*$M$7</f>
        <v>#VALUE!</v>
      </c>
      <c r="H290" s="176" t="e">
        <f aca="false">G290*$N$7</f>
        <v>#VALUE!</v>
      </c>
      <c r="I290" s="176" t="e">
        <f aca="false">H290*$O$7</f>
        <v>#VALUE!</v>
      </c>
      <c r="J290" s="68" t="e">
        <f aca="false">I290*$P$7</f>
        <v>#VALUE!</v>
      </c>
      <c r="K290" s="68" t="e">
        <f aca="false">E290+F290+G290+H290+I290+J290</f>
        <v>#VALUE!</v>
      </c>
    </row>
    <row r="291" customFormat="false" ht="11.25" hidden="false" customHeight="true" outlineLevel="0" collapsed="false">
      <c r="A291" s="112"/>
      <c r="B291" s="179"/>
      <c r="C291" s="19"/>
      <c r="D291" s="77" t="s">
        <v>281</v>
      </c>
      <c r="E291" s="178" t="s">
        <v>89</v>
      </c>
      <c r="F291" s="178" t="s">
        <v>89</v>
      </c>
      <c r="G291" s="68" t="e">
        <f aca="false">F291*$M$7</f>
        <v>#VALUE!</v>
      </c>
      <c r="H291" s="176" t="e">
        <f aca="false">G291*$N$7</f>
        <v>#VALUE!</v>
      </c>
      <c r="I291" s="176" t="e">
        <f aca="false">H291*$O$7</f>
        <v>#VALUE!</v>
      </c>
      <c r="J291" s="68" t="e">
        <f aca="false">I291*$P$7</f>
        <v>#VALUE!</v>
      </c>
      <c r="K291" s="68" t="e">
        <f aca="false">E291+F291+G291+H291+I291+J291</f>
        <v>#VALUE!</v>
      </c>
    </row>
    <row r="292" customFormat="false" ht="11.25" hidden="false" customHeight="true" outlineLevel="0" collapsed="false">
      <c r="A292" s="112"/>
      <c r="B292" s="179"/>
      <c r="C292" s="19"/>
      <c r="D292" s="77" t="s">
        <v>32</v>
      </c>
      <c r="E292" s="178" t="s">
        <v>89</v>
      </c>
      <c r="F292" s="178" t="s">
        <v>89</v>
      </c>
      <c r="G292" s="68" t="e">
        <f aca="false">F292*$M$7</f>
        <v>#VALUE!</v>
      </c>
      <c r="H292" s="176" t="e">
        <f aca="false">G292*$N$7</f>
        <v>#VALUE!</v>
      </c>
      <c r="I292" s="176" t="e">
        <f aca="false">H292*$O$7</f>
        <v>#VALUE!</v>
      </c>
      <c r="J292" s="68" t="e">
        <f aca="false">I292*$P$7</f>
        <v>#VALUE!</v>
      </c>
      <c r="K292" s="68" t="e">
        <f aca="false">E292+F292+G292+H292+I292+J292</f>
        <v>#VALUE!</v>
      </c>
    </row>
    <row r="293" customFormat="false" ht="11.25" hidden="false" customHeight="true" outlineLevel="0" collapsed="false">
      <c r="A293" s="114" t="s">
        <v>312</v>
      </c>
      <c r="B293" s="179" t="s">
        <v>313</v>
      </c>
      <c r="C293" s="19" t="s">
        <v>35</v>
      </c>
      <c r="D293" s="77" t="s">
        <v>28</v>
      </c>
      <c r="E293" s="81" t="e">
        <f aca="false">E294+E295+E296+E297</f>
        <v>#VALUE!</v>
      </c>
      <c r="F293" s="81" t="e">
        <f aca="false">F294+F295+F296+F297</f>
        <v>#VALUE!</v>
      </c>
      <c r="G293" s="81" t="e">
        <f aca="false">G294+G295+G296+G297</f>
        <v>#VALUE!</v>
      </c>
      <c r="H293" s="81" t="e">
        <f aca="false">H294+H295+H296+H297</f>
        <v>#VALUE!</v>
      </c>
      <c r="I293" s="81" t="e">
        <f aca="false">I294+I295+I296+I297</f>
        <v>#VALUE!</v>
      </c>
      <c r="J293" s="81" t="e">
        <f aca="false">J294+J295+J296+J297</f>
        <v>#VALUE!</v>
      </c>
      <c r="K293" s="81" t="e">
        <f aca="false">K294+K295+K296+K297</f>
        <v>#VALUE!</v>
      </c>
    </row>
    <row r="294" customFormat="false" ht="11.25" hidden="false" customHeight="true" outlineLevel="0" collapsed="false">
      <c r="A294" s="112"/>
      <c r="B294" s="179"/>
      <c r="C294" s="19"/>
      <c r="D294" s="77" t="s">
        <v>29</v>
      </c>
      <c r="E294" s="181" t="n">
        <v>195757</v>
      </c>
      <c r="F294" s="181" t="n">
        <v>195757</v>
      </c>
      <c r="G294" s="68" t="n">
        <f aca="false">F294*$M$7</f>
        <v>202216.981</v>
      </c>
      <c r="H294" s="176" t="n">
        <f aca="false">G294*$N$7</f>
        <v>208890.141373</v>
      </c>
      <c r="I294" s="176" t="n">
        <f aca="false">H294*$O$7</f>
        <v>215574.625896936</v>
      </c>
      <c r="J294" s="68" t="n">
        <f aca="false">I294*$P$7</f>
        <v>222904.163177432</v>
      </c>
      <c r="K294" s="68" t="n">
        <f aca="false">E294+F294+G294+H294+I294+J294</f>
        <v>1241099.91144737</v>
      </c>
    </row>
    <row r="295" customFormat="false" ht="11.25" hidden="false" customHeight="true" outlineLevel="0" collapsed="false">
      <c r="A295" s="112"/>
      <c r="B295" s="179"/>
      <c r="C295" s="19"/>
      <c r="D295" s="77" t="s">
        <v>30</v>
      </c>
      <c r="E295" s="178" t="s">
        <v>89</v>
      </c>
      <c r="F295" s="178" t="s">
        <v>89</v>
      </c>
      <c r="G295" s="68" t="e">
        <f aca="false">F295*$M$7</f>
        <v>#VALUE!</v>
      </c>
      <c r="H295" s="176" t="e">
        <f aca="false">G295*$N$7</f>
        <v>#VALUE!</v>
      </c>
      <c r="I295" s="176" t="e">
        <f aca="false">H295*$O$7</f>
        <v>#VALUE!</v>
      </c>
      <c r="J295" s="68" t="e">
        <f aca="false">I295*$P$7</f>
        <v>#VALUE!</v>
      </c>
      <c r="K295" s="68" t="e">
        <f aca="false">E295+F295+G295+H295+I295+J295</f>
        <v>#VALUE!</v>
      </c>
    </row>
    <row r="296" customFormat="false" ht="11.25" hidden="false" customHeight="true" outlineLevel="0" collapsed="false">
      <c r="A296" s="112"/>
      <c r="B296" s="179"/>
      <c r="C296" s="19"/>
      <c r="D296" s="77" t="s">
        <v>281</v>
      </c>
      <c r="E296" s="178" t="s">
        <v>89</v>
      </c>
      <c r="F296" s="178" t="s">
        <v>89</v>
      </c>
      <c r="G296" s="68" t="e">
        <f aca="false">F296*$M$7</f>
        <v>#VALUE!</v>
      </c>
      <c r="H296" s="176" t="e">
        <f aca="false">G296*$N$7</f>
        <v>#VALUE!</v>
      </c>
      <c r="I296" s="176" t="e">
        <f aca="false">H296*$O$7</f>
        <v>#VALUE!</v>
      </c>
      <c r="J296" s="68" t="e">
        <f aca="false">I296*$P$7</f>
        <v>#VALUE!</v>
      </c>
      <c r="K296" s="68" t="e">
        <f aca="false">E296+F296+G296+H296+I296+J296</f>
        <v>#VALUE!</v>
      </c>
    </row>
    <row r="297" customFormat="false" ht="11.25" hidden="false" customHeight="true" outlineLevel="0" collapsed="false">
      <c r="A297" s="112"/>
      <c r="B297" s="179"/>
      <c r="C297" s="19"/>
      <c r="D297" s="77" t="s">
        <v>32</v>
      </c>
      <c r="E297" s="178" t="s">
        <v>89</v>
      </c>
      <c r="F297" s="178" t="s">
        <v>89</v>
      </c>
      <c r="G297" s="68" t="e">
        <f aca="false">F297*$M$7</f>
        <v>#VALUE!</v>
      </c>
      <c r="H297" s="176" t="e">
        <f aca="false">G297*$N$7</f>
        <v>#VALUE!</v>
      </c>
      <c r="I297" s="176" t="e">
        <f aca="false">H297*$O$7</f>
        <v>#VALUE!</v>
      </c>
      <c r="J297" s="68" t="e">
        <f aca="false">I297*$P$7</f>
        <v>#VALUE!</v>
      </c>
      <c r="K297" s="68" t="e">
        <f aca="false">E297+F297+G297+H297+I297+J297</f>
        <v>#VALUE!</v>
      </c>
    </row>
    <row r="298" customFormat="false" ht="11.25" hidden="false" customHeight="true" outlineLevel="0" collapsed="false">
      <c r="A298" s="114" t="s">
        <v>314</v>
      </c>
      <c r="B298" s="179" t="s">
        <v>308</v>
      </c>
      <c r="C298" s="19" t="s">
        <v>35</v>
      </c>
      <c r="D298" s="77" t="s">
        <v>28</v>
      </c>
      <c r="E298" s="81" t="e">
        <f aca="false">E299+E300+E301+E302</f>
        <v>#VALUE!</v>
      </c>
      <c r="F298" s="81" t="e">
        <f aca="false">F299+F300+F301+F302</f>
        <v>#VALUE!</v>
      </c>
      <c r="G298" s="81" t="e">
        <f aca="false">G299+G300+G301+G302</f>
        <v>#VALUE!</v>
      </c>
      <c r="H298" s="81" t="e">
        <f aca="false">H299+H300+H301+H302</f>
        <v>#VALUE!</v>
      </c>
      <c r="I298" s="81" t="e">
        <f aca="false">I299+I300+I301+I302</f>
        <v>#VALUE!</v>
      </c>
      <c r="J298" s="81" t="e">
        <f aca="false">J299+J300+J301+J302</f>
        <v>#VALUE!</v>
      </c>
      <c r="K298" s="81" t="e">
        <f aca="false">K299+K300+K301+K302</f>
        <v>#VALUE!</v>
      </c>
    </row>
    <row r="299" customFormat="false" ht="11.25" hidden="false" customHeight="true" outlineLevel="0" collapsed="false">
      <c r="A299" s="112"/>
      <c r="B299" s="179"/>
      <c r="C299" s="19"/>
      <c r="D299" s="77" t="s">
        <v>29</v>
      </c>
      <c r="E299" s="178" t="s">
        <v>89</v>
      </c>
      <c r="F299" s="178" t="s">
        <v>89</v>
      </c>
      <c r="G299" s="68" t="e">
        <f aca="false">F299*$M$7</f>
        <v>#VALUE!</v>
      </c>
      <c r="H299" s="176" t="e">
        <f aca="false">G299*$N$7</f>
        <v>#VALUE!</v>
      </c>
      <c r="I299" s="176" t="e">
        <f aca="false">H299*$O$7</f>
        <v>#VALUE!</v>
      </c>
      <c r="J299" s="68" t="e">
        <f aca="false">I299*$P$7</f>
        <v>#VALUE!</v>
      </c>
      <c r="K299" s="68" t="e">
        <f aca="false">E299+F299+G299+H299+I299+J299</f>
        <v>#VALUE!</v>
      </c>
    </row>
    <row r="300" customFormat="false" ht="11.25" hidden="false" customHeight="true" outlineLevel="0" collapsed="false">
      <c r="A300" s="112"/>
      <c r="B300" s="179"/>
      <c r="C300" s="19"/>
      <c r="D300" s="77" t="s">
        <v>30</v>
      </c>
      <c r="E300" s="178" t="s">
        <v>89</v>
      </c>
      <c r="F300" s="178" t="s">
        <v>89</v>
      </c>
      <c r="G300" s="68" t="e">
        <f aca="false">F300*$M$7</f>
        <v>#VALUE!</v>
      </c>
      <c r="H300" s="176" t="e">
        <f aca="false">G300*$N$7</f>
        <v>#VALUE!</v>
      </c>
      <c r="I300" s="176" t="e">
        <f aca="false">H300*$O$7</f>
        <v>#VALUE!</v>
      </c>
      <c r="J300" s="68" t="e">
        <f aca="false">I300*$P$7</f>
        <v>#VALUE!</v>
      </c>
      <c r="K300" s="68" t="e">
        <f aca="false">E300+F300+G300+H300+I300+J300</f>
        <v>#VALUE!</v>
      </c>
    </row>
    <row r="301" customFormat="false" ht="11.25" hidden="false" customHeight="true" outlineLevel="0" collapsed="false">
      <c r="A301" s="112"/>
      <c r="B301" s="179"/>
      <c r="C301" s="19"/>
      <c r="D301" s="77" t="s">
        <v>281</v>
      </c>
      <c r="E301" s="178" t="s">
        <v>89</v>
      </c>
      <c r="F301" s="178" t="s">
        <v>89</v>
      </c>
      <c r="G301" s="68" t="e">
        <f aca="false">F301*$M$7</f>
        <v>#VALUE!</v>
      </c>
      <c r="H301" s="176" t="e">
        <f aca="false">G301*$N$7</f>
        <v>#VALUE!</v>
      </c>
      <c r="I301" s="176" t="e">
        <f aca="false">H301*$O$7</f>
        <v>#VALUE!</v>
      </c>
      <c r="J301" s="68" t="e">
        <f aca="false">I301*$P$7</f>
        <v>#VALUE!</v>
      </c>
      <c r="K301" s="68" t="e">
        <f aca="false">E301+F301+G301+H301+I301+J301</f>
        <v>#VALUE!</v>
      </c>
    </row>
    <row r="302" customFormat="false" ht="11.25" hidden="false" customHeight="true" outlineLevel="0" collapsed="false">
      <c r="A302" s="112"/>
      <c r="B302" s="179"/>
      <c r="C302" s="19"/>
      <c r="D302" s="77" t="s">
        <v>32</v>
      </c>
      <c r="E302" s="178" t="s">
        <v>89</v>
      </c>
      <c r="F302" s="178" t="s">
        <v>89</v>
      </c>
      <c r="G302" s="68" t="e">
        <f aca="false">F302*$M$7</f>
        <v>#VALUE!</v>
      </c>
      <c r="H302" s="176" t="e">
        <f aca="false">G302*$N$7</f>
        <v>#VALUE!</v>
      </c>
      <c r="I302" s="176" t="e">
        <f aca="false">H302*$O$7</f>
        <v>#VALUE!</v>
      </c>
      <c r="J302" s="68" t="e">
        <f aca="false">I302*$P$7</f>
        <v>#VALUE!</v>
      </c>
      <c r="K302" s="68" t="e">
        <f aca="false">E302+F302+G302+H302+I302+J302</f>
        <v>#VALUE!</v>
      </c>
    </row>
    <row r="303" s="83" customFormat="true" ht="40.5" hidden="false" customHeight="true" outlineLevel="0" collapsed="false">
      <c r="A303" s="110" t="s">
        <v>137</v>
      </c>
      <c r="B303" s="98" t="s">
        <v>318</v>
      </c>
      <c r="C303" s="79" t="s">
        <v>27</v>
      </c>
      <c r="D303" s="79" t="s">
        <v>28</v>
      </c>
      <c r="E303" s="81" t="e">
        <f aca="false">E304+E305+E306+E307</f>
        <v>#VALUE!</v>
      </c>
      <c r="F303" s="81" t="e">
        <f aca="false">F304+F305+F306+F307</f>
        <v>#VALUE!</v>
      </c>
      <c r="G303" s="81" t="e">
        <f aca="false">G304+G305+G306+G307</f>
        <v>#VALUE!</v>
      </c>
      <c r="H303" s="81" t="e">
        <f aca="false">H304+H305+H306+H307</f>
        <v>#VALUE!</v>
      </c>
      <c r="I303" s="81" t="e">
        <f aca="false">I304+I305+I306+I307</f>
        <v>#VALUE!</v>
      </c>
      <c r="J303" s="81" t="e">
        <f aca="false">J304+J305+J306+J307</f>
        <v>#VALUE!</v>
      </c>
      <c r="K303" s="81" t="e">
        <f aca="false">K304+K305+K306+K307</f>
        <v>#VALUE!</v>
      </c>
      <c r="L303" s="82" t="s">
        <v>371</v>
      </c>
    </row>
    <row r="304" customFormat="false" ht="12.75" hidden="false" customHeight="true" outlineLevel="0" collapsed="false">
      <c r="A304" s="112"/>
      <c r="B304" s="66"/>
      <c r="C304" s="66"/>
      <c r="D304" s="77" t="s">
        <v>29</v>
      </c>
      <c r="E304" s="68" t="e">
        <f aca="false">E309</f>
        <v>#VALUE!</v>
      </c>
      <c r="F304" s="68" t="e">
        <f aca="false">F309</f>
        <v>#VALUE!</v>
      </c>
      <c r="G304" s="68" t="e">
        <f aca="false">G309</f>
        <v>#VALUE!</v>
      </c>
      <c r="H304" s="68" t="e">
        <f aca="false">H309</f>
        <v>#VALUE!</v>
      </c>
      <c r="I304" s="68" t="e">
        <f aca="false">I309</f>
        <v>#VALUE!</v>
      </c>
      <c r="J304" s="68" t="e">
        <f aca="false">J309</f>
        <v>#VALUE!</v>
      </c>
      <c r="K304" s="68" t="e">
        <f aca="false">E304+F304+G304+H304+I304+J304</f>
        <v>#VALUE!</v>
      </c>
    </row>
    <row r="305" customFormat="false" ht="12.75" hidden="false" customHeight="true" outlineLevel="0" collapsed="false">
      <c r="A305" s="112"/>
      <c r="B305" s="66"/>
      <c r="C305" s="66"/>
      <c r="D305" s="77" t="s">
        <v>30</v>
      </c>
      <c r="E305" s="68" t="e">
        <f aca="false">E310</f>
        <v>#VALUE!</v>
      </c>
      <c r="F305" s="68" t="e">
        <f aca="false">F310</f>
        <v>#VALUE!</v>
      </c>
      <c r="G305" s="68" t="e">
        <f aca="false">G310</f>
        <v>#VALUE!</v>
      </c>
      <c r="H305" s="68" t="e">
        <f aca="false">H310</f>
        <v>#VALUE!</v>
      </c>
      <c r="I305" s="68" t="e">
        <f aca="false">I310</f>
        <v>#VALUE!</v>
      </c>
      <c r="J305" s="68" t="e">
        <f aca="false">J310</f>
        <v>#VALUE!</v>
      </c>
      <c r="K305" s="68" t="e">
        <f aca="false">E305+F305+G305+H305+I305+J305</f>
        <v>#VALUE!</v>
      </c>
    </row>
    <row r="306" customFormat="false" ht="12.75" hidden="false" customHeight="true" outlineLevel="0" collapsed="false">
      <c r="A306" s="112"/>
      <c r="B306" s="66"/>
      <c r="C306" s="66"/>
      <c r="D306" s="77" t="s">
        <v>281</v>
      </c>
      <c r="E306" s="68" t="e">
        <f aca="false">E311</f>
        <v>#VALUE!</v>
      </c>
      <c r="F306" s="68" t="e">
        <f aca="false">F311</f>
        <v>#VALUE!</v>
      </c>
      <c r="G306" s="68" t="e">
        <f aca="false">G311</f>
        <v>#VALUE!</v>
      </c>
      <c r="H306" s="68" t="e">
        <f aca="false">H311</f>
        <v>#VALUE!</v>
      </c>
      <c r="I306" s="68" t="e">
        <f aca="false">I311</f>
        <v>#VALUE!</v>
      </c>
      <c r="J306" s="68" t="e">
        <f aca="false">J311</f>
        <v>#VALUE!</v>
      </c>
      <c r="K306" s="68" t="e">
        <f aca="false">E306+F306+G306+H306+I306+J306</f>
        <v>#VALUE!</v>
      </c>
    </row>
    <row r="307" customFormat="false" ht="12.75" hidden="false" customHeight="true" outlineLevel="0" collapsed="false">
      <c r="A307" s="112"/>
      <c r="B307" s="66"/>
      <c r="C307" s="66"/>
      <c r="D307" s="77" t="s">
        <v>32</v>
      </c>
      <c r="E307" s="68" t="e">
        <f aca="false">E312</f>
        <v>#VALUE!</v>
      </c>
      <c r="F307" s="68" t="e">
        <f aca="false">F312</f>
        <v>#VALUE!</v>
      </c>
      <c r="G307" s="68" t="e">
        <f aca="false">G312</f>
        <v>#VALUE!</v>
      </c>
      <c r="H307" s="68" t="e">
        <f aca="false">H312</f>
        <v>#VALUE!</v>
      </c>
      <c r="I307" s="68" t="e">
        <f aca="false">I312</f>
        <v>#VALUE!</v>
      </c>
      <c r="J307" s="68" t="e">
        <f aca="false">J312</f>
        <v>#VALUE!</v>
      </c>
      <c r="K307" s="68" t="e">
        <f aca="false">E307+F307+G307+H307+I307+J307</f>
        <v>#VALUE!</v>
      </c>
    </row>
    <row r="308" customFormat="false" ht="27" hidden="false" customHeight="true" outlineLevel="0" collapsed="false">
      <c r="A308" s="112"/>
      <c r="B308" s="66"/>
      <c r="C308" s="113" t="s">
        <v>35</v>
      </c>
      <c r="D308" s="79" t="s">
        <v>28</v>
      </c>
      <c r="E308" s="81" t="e">
        <f aca="false">E309+E310+E311+E312</f>
        <v>#VALUE!</v>
      </c>
      <c r="F308" s="81" t="e">
        <f aca="false">F309+F310+F311+F312</f>
        <v>#VALUE!</v>
      </c>
      <c r="G308" s="81" t="e">
        <f aca="false">G309+G310+G311+G312</f>
        <v>#VALUE!</v>
      </c>
      <c r="H308" s="81" t="e">
        <f aca="false">H309+H310+H311+H312</f>
        <v>#VALUE!</v>
      </c>
      <c r="I308" s="81" t="e">
        <f aca="false">I309+I310+I311+I312</f>
        <v>#VALUE!</v>
      </c>
      <c r="J308" s="81" t="e">
        <f aca="false">J309+J310+J311+J312</f>
        <v>#VALUE!</v>
      </c>
      <c r="K308" s="81" t="e">
        <f aca="false">K309+K310+K311+K312</f>
        <v>#VALUE!</v>
      </c>
    </row>
    <row r="309" customFormat="false" ht="12.75" hidden="false" customHeight="true" outlineLevel="0" collapsed="false">
      <c r="A309" s="112"/>
      <c r="B309" s="66"/>
      <c r="C309" s="113"/>
      <c r="D309" s="77" t="s">
        <v>29</v>
      </c>
      <c r="E309" s="68" t="e">
        <f aca="false">E314+E319+E324+E329</f>
        <v>#VALUE!</v>
      </c>
      <c r="F309" s="68" t="e">
        <f aca="false">F314+F319+F324+F329</f>
        <v>#VALUE!</v>
      </c>
      <c r="G309" s="68" t="e">
        <f aca="false">G314+G319+G324+G329</f>
        <v>#VALUE!</v>
      </c>
      <c r="H309" s="68" t="e">
        <f aca="false">H314+H319+H324+H329</f>
        <v>#VALUE!</v>
      </c>
      <c r="I309" s="68" t="e">
        <f aca="false">I314+I319+I324+I329</f>
        <v>#VALUE!</v>
      </c>
      <c r="J309" s="68" t="e">
        <f aca="false">J314+J319+J324+J329</f>
        <v>#VALUE!</v>
      </c>
      <c r="K309" s="68" t="e">
        <f aca="false">E309+F309+G309+H309+I309+J309</f>
        <v>#VALUE!</v>
      </c>
    </row>
    <row r="310" customFormat="false" ht="12.75" hidden="false" customHeight="true" outlineLevel="0" collapsed="false">
      <c r="A310" s="112"/>
      <c r="B310" s="66"/>
      <c r="C310" s="113"/>
      <c r="D310" s="77" t="s">
        <v>30</v>
      </c>
      <c r="E310" s="68" t="e">
        <f aca="false">E315+E320+E325+E330</f>
        <v>#VALUE!</v>
      </c>
      <c r="F310" s="68" t="e">
        <f aca="false">F315+F320+F325+F330</f>
        <v>#VALUE!</v>
      </c>
      <c r="G310" s="68" t="e">
        <f aca="false">G315+G320+G325+G330</f>
        <v>#VALUE!</v>
      </c>
      <c r="H310" s="68" t="e">
        <f aca="false">H315+H320+H325+H330</f>
        <v>#VALUE!</v>
      </c>
      <c r="I310" s="68" t="e">
        <f aca="false">I315+I320+I325+I330</f>
        <v>#VALUE!</v>
      </c>
      <c r="J310" s="68" t="e">
        <f aca="false">J315+J320+J325+J330</f>
        <v>#VALUE!</v>
      </c>
      <c r="K310" s="68" t="e">
        <f aca="false">E310+F310+G310+H310+I310+J310</f>
        <v>#VALUE!</v>
      </c>
    </row>
    <row r="311" customFormat="false" ht="12.75" hidden="false" customHeight="true" outlineLevel="0" collapsed="false">
      <c r="A311" s="112"/>
      <c r="B311" s="66"/>
      <c r="C311" s="113"/>
      <c r="D311" s="77" t="s">
        <v>281</v>
      </c>
      <c r="E311" s="68" t="e">
        <f aca="false">E316+E321+E326+E331</f>
        <v>#VALUE!</v>
      </c>
      <c r="F311" s="68" t="e">
        <f aca="false">F316+F321+F326+F331</f>
        <v>#VALUE!</v>
      </c>
      <c r="G311" s="68" t="e">
        <f aca="false">G316+G321+G326+G331</f>
        <v>#VALUE!</v>
      </c>
      <c r="H311" s="68" t="e">
        <f aca="false">H316+H321+H326+H331</f>
        <v>#VALUE!</v>
      </c>
      <c r="I311" s="68" t="e">
        <f aca="false">I316+I321+I326+I331</f>
        <v>#VALUE!</v>
      </c>
      <c r="J311" s="68" t="e">
        <f aca="false">J316+J321+J326+J331</f>
        <v>#VALUE!</v>
      </c>
      <c r="K311" s="68" t="e">
        <f aca="false">E311+F311+G311+H311+I311+J311</f>
        <v>#VALUE!</v>
      </c>
    </row>
    <row r="312" customFormat="false" ht="12.75" hidden="false" customHeight="true" outlineLevel="0" collapsed="false">
      <c r="A312" s="112"/>
      <c r="B312" s="66"/>
      <c r="C312" s="113"/>
      <c r="D312" s="77" t="s">
        <v>32</v>
      </c>
      <c r="E312" s="68" t="e">
        <f aca="false">E317+E322+E327+E332</f>
        <v>#VALUE!</v>
      </c>
      <c r="F312" s="68" t="e">
        <f aca="false">F317+F322+F327+F332</f>
        <v>#VALUE!</v>
      </c>
      <c r="G312" s="68" t="e">
        <f aca="false">G317+G322+G327+G332</f>
        <v>#VALUE!</v>
      </c>
      <c r="H312" s="68" t="e">
        <f aca="false">H317+H322+H327+H332</f>
        <v>#VALUE!</v>
      </c>
      <c r="I312" s="68" t="e">
        <f aca="false">I317+I322+I327+I332</f>
        <v>#VALUE!</v>
      </c>
      <c r="J312" s="68" t="e">
        <f aca="false">J317+J322+J327+J332</f>
        <v>#VALUE!</v>
      </c>
      <c r="K312" s="68" t="e">
        <f aca="false">E312+F312+G312+H312+I312+J312</f>
        <v>#VALUE!</v>
      </c>
    </row>
    <row r="313" customFormat="false" ht="12" hidden="false" customHeight="true" outlineLevel="0" collapsed="false">
      <c r="A313" s="114" t="s">
        <v>139</v>
      </c>
      <c r="B313" s="19" t="s">
        <v>140</v>
      </c>
      <c r="C313" s="19" t="s">
        <v>35</v>
      </c>
      <c r="D313" s="77" t="s">
        <v>28</v>
      </c>
      <c r="E313" s="81" t="e">
        <f aca="false">E314+E315+E316+E317</f>
        <v>#VALUE!</v>
      </c>
      <c r="F313" s="81" t="e">
        <f aca="false">F314+F315+F316+F317</f>
        <v>#VALUE!</v>
      </c>
      <c r="G313" s="81" t="e">
        <f aca="false">G314+G315+G316+G317</f>
        <v>#VALUE!</v>
      </c>
      <c r="H313" s="81" t="e">
        <f aca="false">H314+H315+H316+H317</f>
        <v>#VALUE!</v>
      </c>
      <c r="I313" s="81" t="e">
        <f aca="false">I314+I315+I316+I317</f>
        <v>#VALUE!</v>
      </c>
      <c r="J313" s="81" t="e">
        <f aca="false">J314+J315+J316+J317</f>
        <v>#VALUE!</v>
      </c>
      <c r="K313" s="81" t="e">
        <f aca="false">K314+K315+K316+K317</f>
        <v>#VALUE!</v>
      </c>
    </row>
    <row r="314" customFormat="false" ht="12" hidden="false" customHeight="true" outlineLevel="0" collapsed="false">
      <c r="A314" s="112"/>
      <c r="B314" s="19"/>
      <c r="C314" s="19"/>
      <c r="D314" s="77" t="s">
        <v>29</v>
      </c>
      <c r="E314" s="178" t="s">
        <v>89</v>
      </c>
      <c r="F314" s="178" t="s">
        <v>89</v>
      </c>
      <c r="G314" s="68" t="e">
        <f aca="false">F314*$M$7</f>
        <v>#VALUE!</v>
      </c>
      <c r="H314" s="176" t="e">
        <f aca="false">G314*$N$7</f>
        <v>#VALUE!</v>
      </c>
      <c r="I314" s="176" t="e">
        <f aca="false">H314*$O$7</f>
        <v>#VALUE!</v>
      </c>
      <c r="J314" s="68" t="e">
        <f aca="false">I314*$P$7</f>
        <v>#VALUE!</v>
      </c>
      <c r="K314" s="68" t="e">
        <f aca="false">E314+F314+G314+H314+I314+J314</f>
        <v>#VALUE!</v>
      </c>
    </row>
    <row r="315" customFormat="false" ht="12" hidden="false" customHeight="true" outlineLevel="0" collapsed="false">
      <c r="A315" s="112"/>
      <c r="B315" s="19"/>
      <c r="C315" s="19"/>
      <c r="D315" s="77" t="s">
        <v>30</v>
      </c>
      <c r="E315" s="178" t="s">
        <v>89</v>
      </c>
      <c r="F315" s="178" t="s">
        <v>89</v>
      </c>
      <c r="G315" s="68" t="e">
        <f aca="false">F315*$M$7</f>
        <v>#VALUE!</v>
      </c>
      <c r="H315" s="176" t="e">
        <f aca="false">G315*$N$7</f>
        <v>#VALUE!</v>
      </c>
      <c r="I315" s="176" t="e">
        <f aca="false">H315*$O$7</f>
        <v>#VALUE!</v>
      </c>
      <c r="J315" s="68" t="e">
        <f aca="false">I315*$P$7</f>
        <v>#VALUE!</v>
      </c>
      <c r="K315" s="68" t="e">
        <f aca="false">E315+F315+G315+H315+I315+J315</f>
        <v>#VALUE!</v>
      </c>
    </row>
    <row r="316" customFormat="false" ht="12" hidden="false" customHeight="true" outlineLevel="0" collapsed="false">
      <c r="A316" s="112"/>
      <c r="B316" s="19"/>
      <c r="C316" s="19"/>
      <c r="D316" s="77" t="s">
        <v>281</v>
      </c>
      <c r="E316" s="178" t="s">
        <v>319</v>
      </c>
      <c r="F316" s="178" t="s">
        <v>319</v>
      </c>
      <c r="G316" s="68" t="e">
        <f aca="false">F316*$M$7</f>
        <v>#VALUE!</v>
      </c>
      <c r="H316" s="176" t="e">
        <f aca="false">G316*$N$7</f>
        <v>#VALUE!</v>
      </c>
      <c r="I316" s="176" t="e">
        <f aca="false">H316*$O$7</f>
        <v>#VALUE!</v>
      </c>
      <c r="J316" s="68" t="e">
        <f aca="false">I316*$P$7</f>
        <v>#VALUE!</v>
      </c>
      <c r="K316" s="68" t="e">
        <f aca="false">E316+F316+G316+H316+I316+J316</f>
        <v>#VALUE!</v>
      </c>
    </row>
    <row r="317" customFormat="false" ht="12" hidden="false" customHeight="true" outlineLevel="0" collapsed="false">
      <c r="A317" s="112"/>
      <c r="B317" s="19"/>
      <c r="C317" s="19"/>
      <c r="D317" s="77" t="s">
        <v>32</v>
      </c>
      <c r="E317" s="178" t="s">
        <v>89</v>
      </c>
      <c r="F317" s="178" t="s">
        <v>89</v>
      </c>
      <c r="G317" s="68" t="e">
        <f aca="false">F317*$M$7</f>
        <v>#VALUE!</v>
      </c>
      <c r="H317" s="176" t="e">
        <f aca="false">G317*$N$7</f>
        <v>#VALUE!</v>
      </c>
      <c r="I317" s="176" t="e">
        <f aca="false">H317*$O$7</f>
        <v>#VALUE!</v>
      </c>
      <c r="J317" s="68" t="e">
        <f aca="false">I317*$P$7</f>
        <v>#VALUE!</v>
      </c>
      <c r="K317" s="68" t="e">
        <f aca="false">E317+F317+G317+H317+I317+J317</f>
        <v>#VALUE!</v>
      </c>
    </row>
    <row r="318" customFormat="false" ht="12" hidden="false" customHeight="true" outlineLevel="0" collapsed="false">
      <c r="A318" s="114" t="s">
        <v>141</v>
      </c>
      <c r="B318" s="19" t="s">
        <v>64</v>
      </c>
      <c r="C318" s="19" t="s">
        <v>35</v>
      </c>
      <c r="D318" s="77" t="s">
        <v>28</v>
      </c>
      <c r="E318" s="81" t="e">
        <f aca="false">E319+E320+E321+E322</f>
        <v>#VALUE!</v>
      </c>
      <c r="F318" s="81" t="e">
        <f aca="false">F319+F320+F321+F322</f>
        <v>#VALUE!</v>
      </c>
      <c r="G318" s="81" t="e">
        <f aca="false">G319+G320+G321+G322</f>
        <v>#VALUE!</v>
      </c>
      <c r="H318" s="81" t="e">
        <f aca="false">H319+H320+H321+H322</f>
        <v>#VALUE!</v>
      </c>
      <c r="I318" s="81" t="e">
        <f aca="false">I319+I320+I321+I322</f>
        <v>#VALUE!</v>
      </c>
      <c r="J318" s="81" t="e">
        <f aca="false">J319+J320+J321+J322</f>
        <v>#VALUE!</v>
      </c>
      <c r="K318" s="81" t="e">
        <f aca="false">K319+K320+K321+K322</f>
        <v>#VALUE!</v>
      </c>
    </row>
    <row r="319" customFormat="false" ht="12" hidden="false" customHeight="true" outlineLevel="0" collapsed="false">
      <c r="A319" s="112"/>
      <c r="B319" s="19"/>
      <c r="C319" s="19"/>
      <c r="D319" s="77" t="s">
        <v>29</v>
      </c>
      <c r="E319" s="178" t="s">
        <v>89</v>
      </c>
      <c r="F319" s="178" t="s">
        <v>89</v>
      </c>
      <c r="G319" s="68" t="e">
        <f aca="false">F319*$M$7</f>
        <v>#VALUE!</v>
      </c>
      <c r="H319" s="176" t="e">
        <f aca="false">G319*$N$7</f>
        <v>#VALUE!</v>
      </c>
      <c r="I319" s="176" t="e">
        <f aca="false">H319*$O$7</f>
        <v>#VALUE!</v>
      </c>
      <c r="J319" s="68" t="e">
        <f aca="false">I319*$P$7</f>
        <v>#VALUE!</v>
      </c>
      <c r="K319" s="68" t="e">
        <f aca="false">E319+F319+G319+H319+I319+J319</f>
        <v>#VALUE!</v>
      </c>
    </row>
    <row r="320" customFormat="false" ht="12" hidden="false" customHeight="true" outlineLevel="0" collapsed="false">
      <c r="A320" s="112"/>
      <c r="B320" s="19"/>
      <c r="C320" s="19"/>
      <c r="D320" s="77" t="s">
        <v>30</v>
      </c>
      <c r="E320" s="178" t="s">
        <v>89</v>
      </c>
      <c r="F320" s="178" t="s">
        <v>89</v>
      </c>
      <c r="G320" s="68" t="e">
        <f aca="false">F320*$M$7</f>
        <v>#VALUE!</v>
      </c>
      <c r="H320" s="176" t="e">
        <f aca="false">G320*$N$7</f>
        <v>#VALUE!</v>
      </c>
      <c r="I320" s="176" t="e">
        <f aca="false">H320*$O$7</f>
        <v>#VALUE!</v>
      </c>
      <c r="J320" s="68" t="e">
        <f aca="false">I320*$P$7</f>
        <v>#VALUE!</v>
      </c>
      <c r="K320" s="68" t="e">
        <f aca="false">E320+F320+G320+H320+I320+J320</f>
        <v>#VALUE!</v>
      </c>
    </row>
    <row r="321" customFormat="false" ht="12" hidden="false" customHeight="true" outlineLevel="0" collapsed="false">
      <c r="A321" s="112"/>
      <c r="B321" s="19"/>
      <c r="C321" s="19"/>
      <c r="D321" s="77" t="s">
        <v>281</v>
      </c>
      <c r="E321" s="178" t="s">
        <v>379</v>
      </c>
      <c r="F321" s="178" t="s">
        <v>379</v>
      </c>
      <c r="G321" s="68" t="e">
        <f aca="false">F321*$M$7</f>
        <v>#VALUE!</v>
      </c>
      <c r="H321" s="176" t="e">
        <f aca="false">G321*$N$7</f>
        <v>#VALUE!</v>
      </c>
      <c r="I321" s="176" t="e">
        <f aca="false">H321*$O$7</f>
        <v>#VALUE!</v>
      </c>
      <c r="J321" s="68" t="e">
        <f aca="false">I321*$P$7</f>
        <v>#VALUE!</v>
      </c>
      <c r="K321" s="68" t="e">
        <f aca="false">E321+F321+G321+H321+I321+J321</f>
        <v>#VALUE!</v>
      </c>
    </row>
    <row r="322" customFormat="false" ht="12" hidden="false" customHeight="true" outlineLevel="0" collapsed="false">
      <c r="A322" s="112"/>
      <c r="B322" s="19"/>
      <c r="C322" s="19"/>
      <c r="D322" s="77" t="s">
        <v>32</v>
      </c>
      <c r="E322" s="178" t="s">
        <v>89</v>
      </c>
      <c r="F322" s="178" t="s">
        <v>89</v>
      </c>
      <c r="G322" s="68" t="e">
        <f aca="false">F322*$M$7</f>
        <v>#VALUE!</v>
      </c>
      <c r="H322" s="176" t="e">
        <f aca="false">G322*$N$7</f>
        <v>#VALUE!</v>
      </c>
      <c r="I322" s="176" t="e">
        <f aca="false">H322*$O$7</f>
        <v>#VALUE!</v>
      </c>
      <c r="J322" s="68" t="e">
        <f aca="false">I322*$P$7</f>
        <v>#VALUE!</v>
      </c>
      <c r="K322" s="68" t="e">
        <f aca="false">E322+F322+G322+H322+I322+J322</f>
        <v>#VALUE!</v>
      </c>
    </row>
    <row r="323" customFormat="false" ht="12" hidden="false" customHeight="true" outlineLevel="0" collapsed="false">
      <c r="A323" s="114" t="s">
        <v>142</v>
      </c>
      <c r="B323" s="19" t="s">
        <v>143</v>
      </c>
      <c r="C323" s="19" t="s">
        <v>35</v>
      </c>
      <c r="D323" s="77" t="s">
        <v>28</v>
      </c>
      <c r="E323" s="81" t="e">
        <f aca="false">E324+E325+E326+E327</f>
        <v>#VALUE!</v>
      </c>
      <c r="F323" s="81" t="e">
        <f aca="false">F324+F325+F326+F327</f>
        <v>#VALUE!</v>
      </c>
      <c r="G323" s="81" t="e">
        <f aca="false">G324+G325+G326+G327</f>
        <v>#VALUE!</v>
      </c>
      <c r="H323" s="81" t="e">
        <f aca="false">H324+H325+H326+H327</f>
        <v>#VALUE!</v>
      </c>
      <c r="I323" s="81" t="e">
        <f aca="false">I324+I325+I326+I327</f>
        <v>#VALUE!</v>
      </c>
      <c r="J323" s="81" t="e">
        <f aca="false">J324+J325+J326+J327</f>
        <v>#VALUE!</v>
      </c>
      <c r="K323" s="81" t="e">
        <f aca="false">K324+K325+K326+K327</f>
        <v>#VALUE!</v>
      </c>
    </row>
    <row r="324" customFormat="false" ht="12" hidden="false" customHeight="true" outlineLevel="0" collapsed="false">
      <c r="A324" s="112"/>
      <c r="B324" s="19"/>
      <c r="C324" s="19"/>
      <c r="D324" s="77" t="s">
        <v>29</v>
      </c>
      <c r="E324" s="178" t="s">
        <v>89</v>
      </c>
      <c r="F324" s="178" t="s">
        <v>89</v>
      </c>
      <c r="G324" s="68" t="e">
        <f aca="false">F324*$M$7</f>
        <v>#VALUE!</v>
      </c>
      <c r="H324" s="176" t="e">
        <f aca="false">G324*$N$7</f>
        <v>#VALUE!</v>
      </c>
      <c r="I324" s="176" t="e">
        <f aca="false">H324*$O$7</f>
        <v>#VALUE!</v>
      </c>
      <c r="J324" s="68" t="e">
        <f aca="false">I324*$P$7</f>
        <v>#VALUE!</v>
      </c>
      <c r="K324" s="68" t="e">
        <f aca="false">E324+F324+G324+H324+I324+J324</f>
        <v>#VALUE!</v>
      </c>
    </row>
    <row r="325" customFormat="false" ht="12" hidden="false" customHeight="true" outlineLevel="0" collapsed="false">
      <c r="A325" s="112"/>
      <c r="B325" s="19"/>
      <c r="C325" s="19"/>
      <c r="D325" s="77" t="s">
        <v>30</v>
      </c>
      <c r="E325" s="178" t="s">
        <v>89</v>
      </c>
      <c r="F325" s="178" t="s">
        <v>89</v>
      </c>
      <c r="G325" s="68" t="e">
        <f aca="false">F325*$M$7</f>
        <v>#VALUE!</v>
      </c>
      <c r="H325" s="176" t="e">
        <f aca="false">G325*$N$7</f>
        <v>#VALUE!</v>
      </c>
      <c r="I325" s="176" t="e">
        <f aca="false">H325*$O$7</f>
        <v>#VALUE!</v>
      </c>
      <c r="J325" s="68" t="e">
        <f aca="false">I325*$P$7</f>
        <v>#VALUE!</v>
      </c>
      <c r="K325" s="68" t="e">
        <f aca="false">E325+F325+G325+H325+I325+J325</f>
        <v>#VALUE!</v>
      </c>
    </row>
    <row r="326" customFormat="false" ht="12" hidden="false" customHeight="true" outlineLevel="0" collapsed="false">
      <c r="A326" s="112"/>
      <c r="B326" s="19"/>
      <c r="C326" s="19"/>
      <c r="D326" s="77" t="s">
        <v>281</v>
      </c>
      <c r="E326" s="178" t="s">
        <v>380</v>
      </c>
      <c r="F326" s="178" t="s">
        <v>380</v>
      </c>
      <c r="G326" s="68" t="e">
        <f aca="false">F326*$M$7</f>
        <v>#VALUE!</v>
      </c>
      <c r="H326" s="176" t="e">
        <f aca="false">G326*$N$7</f>
        <v>#VALUE!</v>
      </c>
      <c r="I326" s="176" t="e">
        <f aca="false">H326*$O$7</f>
        <v>#VALUE!</v>
      </c>
      <c r="J326" s="68" t="e">
        <f aca="false">I326*$P$7</f>
        <v>#VALUE!</v>
      </c>
      <c r="K326" s="68" t="e">
        <f aca="false">E326+F326+G326+H326+I326+J326</f>
        <v>#VALUE!</v>
      </c>
    </row>
    <row r="327" customFormat="false" ht="12" hidden="false" customHeight="true" outlineLevel="0" collapsed="false">
      <c r="A327" s="112"/>
      <c r="B327" s="19"/>
      <c r="C327" s="19"/>
      <c r="D327" s="77" t="s">
        <v>32</v>
      </c>
      <c r="E327" s="178" t="s">
        <v>89</v>
      </c>
      <c r="F327" s="178" t="s">
        <v>89</v>
      </c>
      <c r="G327" s="68" t="e">
        <f aca="false">F327*$M$7</f>
        <v>#VALUE!</v>
      </c>
      <c r="H327" s="176" t="e">
        <f aca="false">G327*$N$7</f>
        <v>#VALUE!</v>
      </c>
      <c r="I327" s="176" t="e">
        <f aca="false">H327*$O$7</f>
        <v>#VALUE!</v>
      </c>
      <c r="J327" s="68" t="e">
        <f aca="false">I327*$P$7</f>
        <v>#VALUE!</v>
      </c>
      <c r="K327" s="68" t="e">
        <f aca="false">E327+F327+G327+H327+I327+J327</f>
        <v>#VALUE!</v>
      </c>
    </row>
    <row r="328" customFormat="false" ht="12" hidden="false" customHeight="true" outlineLevel="0" collapsed="false">
      <c r="A328" s="114" t="s">
        <v>144</v>
      </c>
      <c r="B328" s="19" t="s">
        <v>145</v>
      </c>
      <c r="C328" s="19" t="s">
        <v>35</v>
      </c>
      <c r="D328" s="77" t="s">
        <v>28</v>
      </c>
      <c r="E328" s="81" t="e">
        <f aca="false">E329+E330+E331+E332</f>
        <v>#VALUE!</v>
      </c>
      <c r="F328" s="81" t="e">
        <f aca="false">F329+F330+F331+F332</f>
        <v>#VALUE!</v>
      </c>
      <c r="G328" s="81" t="e">
        <f aca="false">G329+G330+G331+G332</f>
        <v>#VALUE!</v>
      </c>
      <c r="H328" s="81" t="e">
        <f aca="false">H329+H330+H331+H332</f>
        <v>#VALUE!</v>
      </c>
      <c r="I328" s="81" t="e">
        <f aca="false">I329+I330+I331+I332</f>
        <v>#VALUE!</v>
      </c>
      <c r="J328" s="81" t="e">
        <f aca="false">J329+J330+J331+J332</f>
        <v>#VALUE!</v>
      </c>
      <c r="K328" s="81" t="e">
        <f aca="false">K329+K330+K331+K332</f>
        <v>#VALUE!</v>
      </c>
    </row>
    <row r="329" customFormat="false" ht="12" hidden="false" customHeight="true" outlineLevel="0" collapsed="false">
      <c r="A329" s="112"/>
      <c r="B329" s="19"/>
      <c r="C329" s="19"/>
      <c r="D329" s="77" t="s">
        <v>29</v>
      </c>
      <c r="E329" s="178" t="s">
        <v>89</v>
      </c>
      <c r="F329" s="178" t="s">
        <v>89</v>
      </c>
      <c r="G329" s="68" t="e">
        <f aca="false">F329*$M$7</f>
        <v>#VALUE!</v>
      </c>
      <c r="H329" s="176" t="e">
        <f aca="false">G329*$N$7</f>
        <v>#VALUE!</v>
      </c>
      <c r="I329" s="176" t="e">
        <f aca="false">H329*$O$7</f>
        <v>#VALUE!</v>
      </c>
      <c r="J329" s="68" t="e">
        <f aca="false">I329*$P$7</f>
        <v>#VALUE!</v>
      </c>
      <c r="K329" s="68" t="e">
        <f aca="false">E329+F329+G329+H329+I329+J329</f>
        <v>#VALUE!</v>
      </c>
    </row>
    <row r="330" customFormat="false" ht="12" hidden="false" customHeight="true" outlineLevel="0" collapsed="false">
      <c r="A330" s="112"/>
      <c r="B330" s="19"/>
      <c r="C330" s="19"/>
      <c r="D330" s="77" t="s">
        <v>30</v>
      </c>
      <c r="E330" s="178" t="s">
        <v>89</v>
      </c>
      <c r="F330" s="178" t="s">
        <v>89</v>
      </c>
      <c r="G330" s="68" t="e">
        <f aca="false">F330*$M$7</f>
        <v>#VALUE!</v>
      </c>
      <c r="H330" s="176" t="e">
        <f aca="false">G330*$N$7</f>
        <v>#VALUE!</v>
      </c>
      <c r="I330" s="176" t="e">
        <f aca="false">H330*$O$7</f>
        <v>#VALUE!</v>
      </c>
      <c r="J330" s="68" t="e">
        <f aca="false">I330*$P$7</f>
        <v>#VALUE!</v>
      </c>
      <c r="K330" s="68" t="e">
        <f aca="false">E330+F330+G330+H330+I330+J330</f>
        <v>#VALUE!</v>
      </c>
    </row>
    <row r="331" customFormat="false" ht="12" hidden="false" customHeight="true" outlineLevel="0" collapsed="false">
      <c r="A331" s="112"/>
      <c r="B331" s="19"/>
      <c r="C331" s="19"/>
      <c r="D331" s="77" t="s">
        <v>281</v>
      </c>
      <c r="E331" s="178" t="s">
        <v>381</v>
      </c>
      <c r="F331" s="178" t="s">
        <v>381</v>
      </c>
      <c r="G331" s="68" t="e">
        <f aca="false">F331*$M$7</f>
        <v>#VALUE!</v>
      </c>
      <c r="H331" s="176" t="e">
        <f aca="false">G331*$N$7</f>
        <v>#VALUE!</v>
      </c>
      <c r="I331" s="176" t="e">
        <f aca="false">H331*$O$7</f>
        <v>#VALUE!</v>
      </c>
      <c r="J331" s="68" t="e">
        <f aca="false">I331*$P$7</f>
        <v>#VALUE!</v>
      </c>
      <c r="K331" s="68" t="e">
        <f aca="false">E331+F331+G331+H331+I331+J331</f>
        <v>#VALUE!</v>
      </c>
    </row>
    <row r="332" customFormat="false" ht="12" hidden="false" customHeight="true" outlineLevel="0" collapsed="false">
      <c r="A332" s="65"/>
      <c r="B332" s="19"/>
      <c r="C332" s="19"/>
      <c r="D332" s="77" t="s">
        <v>32</v>
      </c>
      <c r="E332" s="178" t="s">
        <v>89</v>
      </c>
      <c r="F332" s="178" t="s">
        <v>89</v>
      </c>
      <c r="G332" s="68" t="e">
        <f aca="false">F332*$M$7</f>
        <v>#VALUE!</v>
      </c>
      <c r="H332" s="176" t="e">
        <f aca="false">G332*$N$7</f>
        <v>#VALUE!</v>
      </c>
      <c r="I332" s="176" t="e">
        <f aca="false">H332*$O$7</f>
        <v>#VALUE!</v>
      </c>
      <c r="J332" s="68" t="e">
        <f aca="false">I332*$P$7</f>
        <v>#VALUE!</v>
      </c>
      <c r="K332" s="68" t="e">
        <f aca="false">E332+F332+G332+H332+I332+J332</f>
        <v>#VALUE!</v>
      </c>
    </row>
    <row r="333" customFormat="false" ht="12.75" hidden="false" customHeight="true" outlineLevel="0" collapsed="false">
      <c r="A333" s="20" t="s">
        <v>17</v>
      </c>
      <c r="B333" s="77" t="s">
        <v>320</v>
      </c>
      <c r="C333" s="77"/>
      <c r="D333" s="77"/>
      <c r="E333" s="77"/>
      <c r="F333" s="77"/>
      <c r="G333" s="77"/>
      <c r="H333" s="77"/>
      <c r="I333" s="77"/>
      <c r="J333" s="77"/>
      <c r="K333" s="26"/>
    </row>
    <row r="334" s="83" customFormat="true" ht="27" hidden="false" customHeight="true" outlineLevel="0" collapsed="false">
      <c r="A334" s="78" t="s">
        <v>149</v>
      </c>
      <c r="B334" s="98" t="s">
        <v>321</v>
      </c>
      <c r="C334" s="79" t="s">
        <v>27</v>
      </c>
      <c r="D334" s="79" t="s">
        <v>28</v>
      </c>
      <c r="E334" s="81" t="e">
        <f aca="false">E335+E336+E337+E338</f>
        <v>#VALUE!</v>
      </c>
      <c r="F334" s="81" t="e">
        <f aca="false">F335+F336+F337+F338</f>
        <v>#VALUE!</v>
      </c>
      <c r="G334" s="81" t="e">
        <f aca="false">G335+G336+G337+G338</f>
        <v>#VALUE!</v>
      </c>
      <c r="H334" s="81" t="e">
        <f aca="false">H335+H336+H337+H338</f>
        <v>#VALUE!</v>
      </c>
      <c r="I334" s="81" t="e">
        <f aca="false">I335+I336+I337+I338</f>
        <v>#VALUE!</v>
      </c>
      <c r="J334" s="81" t="e">
        <f aca="false">J335+J336+J337+J338</f>
        <v>#VALUE!</v>
      </c>
      <c r="K334" s="81" t="e">
        <f aca="false">K335+K336+K337+K338</f>
        <v>#VALUE!</v>
      </c>
      <c r="L334" s="82" t="s">
        <v>371</v>
      </c>
    </row>
    <row r="335" customFormat="false" ht="12.75" hidden="false" customHeight="true" outlineLevel="0" collapsed="false">
      <c r="A335" s="65"/>
      <c r="B335" s="66"/>
      <c r="C335" s="66"/>
      <c r="D335" s="77" t="s">
        <v>29</v>
      </c>
      <c r="E335" s="68" t="e">
        <f aca="false">E340</f>
        <v>#VALUE!</v>
      </c>
      <c r="F335" s="68" t="e">
        <f aca="false">F340</f>
        <v>#VALUE!</v>
      </c>
      <c r="G335" s="68" t="e">
        <f aca="false">G340</f>
        <v>#VALUE!</v>
      </c>
      <c r="H335" s="68" t="e">
        <f aca="false">H340</f>
        <v>#VALUE!</v>
      </c>
      <c r="I335" s="68" t="e">
        <f aca="false">I340</f>
        <v>#VALUE!</v>
      </c>
      <c r="J335" s="68" t="e">
        <f aca="false">J340</f>
        <v>#VALUE!</v>
      </c>
      <c r="K335" s="68" t="e">
        <f aca="false">E335+F335+G335+H335+I335+J335</f>
        <v>#VALUE!</v>
      </c>
    </row>
    <row r="336" customFormat="false" ht="12.75" hidden="false" customHeight="true" outlineLevel="0" collapsed="false">
      <c r="A336" s="65"/>
      <c r="B336" s="66"/>
      <c r="C336" s="66"/>
      <c r="D336" s="77" t="s">
        <v>30</v>
      </c>
      <c r="E336" s="68" t="e">
        <f aca="false">E341</f>
        <v>#VALUE!</v>
      </c>
      <c r="F336" s="68" t="e">
        <f aca="false">F341</f>
        <v>#VALUE!</v>
      </c>
      <c r="G336" s="68" t="e">
        <f aca="false">G341</f>
        <v>#VALUE!</v>
      </c>
      <c r="H336" s="68" t="e">
        <f aca="false">H341</f>
        <v>#VALUE!</v>
      </c>
      <c r="I336" s="68" t="e">
        <f aca="false">I341</f>
        <v>#VALUE!</v>
      </c>
      <c r="J336" s="68" t="e">
        <f aca="false">J341</f>
        <v>#VALUE!</v>
      </c>
      <c r="K336" s="68" t="e">
        <f aca="false">E336+F336+G336+H336+I336+J336</f>
        <v>#VALUE!</v>
      </c>
    </row>
    <row r="337" customFormat="false" ht="12.75" hidden="false" customHeight="true" outlineLevel="0" collapsed="false">
      <c r="A337" s="65"/>
      <c r="B337" s="66"/>
      <c r="C337" s="66"/>
      <c r="D337" s="77" t="s">
        <v>281</v>
      </c>
      <c r="E337" s="68" t="e">
        <f aca="false">E342</f>
        <v>#VALUE!</v>
      </c>
      <c r="F337" s="68" t="e">
        <f aca="false">F342</f>
        <v>#VALUE!</v>
      </c>
      <c r="G337" s="68" t="e">
        <f aca="false">G342</f>
        <v>#VALUE!</v>
      </c>
      <c r="H337" s="68" t="e">
        <f aca="false">H342</f>
        <v>#VALUE!</v>
      </c>
      <c r="I337" s="68" t="e">
        <f aca="false">I342</f>
        <v>#VALUE!</v>
      </c>
      <c r="J337" s="68" t="e">
        <f aca="false">J342</f>
        <v>#VALUE!</v>
      </c>
      <c r="K337" s="68" t="e">
        <f aca="false">E337+F337+G337+H337+I337+J337</f>
        <v>#VALUE!</v>
      </c>
    </row>
    <row r="338" customFormat="false" ht="12.75" hidden="false" customHeight="true" outlineLevel="0" collapsed="false">
      <c r="A338" s="65"/>
      <c r="B338" s="66"/>
      <c r="C338" s="66"/>
      <c r="D338" s="77" t="s">
        <v>32</v>
      </c>
      <c r="E338" s="68" t="e">
        <f aca="false">E343</f>
        <v>#VALUE!</v>
      </c>
      <c r="F338" s="68" t="e">
        <f aca="false">F343</f>
        <v>#VALUE!</v>
      </c>
      <c r="G338" s="68" t="e">
        <f aca="false">G343</f>
        <v>#VALUE!</v>
      </c>
      <c r="H338" s="68" t="e">
        <f aca="false">H343</f>
        <v>#VALUE!</v>
      </c>
      <c r="I338" s="68" t="e">
        <f aca="false">I343</f>
        <v>#VALUE!</v>
      </c>
      <c r="J338" s="68" t="e">
        <f aca="false">J343</f>
        <v>#VALUE!</v>
      </c>
      <c r="K338" s="68" t="e">
        <f aca="false">E338+F338+G338+H338+I338+J338</f>
        <v>#VALUE!</v>
      </c>
    </row>
    <row r="339" customFormat="false" ht="27" hidden="false" customHeight="true" outlineLevel="0" collapsed="false">
      <c r="A339" s="65"/>
      <c r="B339" s="66"/>
      <c r="C339" s="79" t="s">
        <v>35</v>
      </c>
      <c r="D339" s="79" t="s">
        <v>28</v>
      </c>
      <c r="E339" s="81" t="e">
        <f aca="false">E340+E341+E342+E343</f>
        <v>#VALUE!</v>
      </c>
      <c r="F339" s="81" t="e">
        <f aca="false">F340+F341+F342+F343</f>
        <v>#VALUE!</v>
      </c>
      <c r="G339" s="81" t="e">
        <f aca="false">G340+G341+G342+G343</f>
        <v>#VALUE!</v>
      </c>
      <c r="H339" s="81" t="e">
        <f aca="false">H340+H341+H342+H343</f>
        <v>#VALUE!</v>
      </c>
      <c r="I339" s="81" t="e">
        <f aca="false">I340+I341+I342+I343</f>
        <v>#VALUE!</v>
      </c>
      <c r="J339" s="81" t="e">
        <f aca="false">J340+J341+J342+J343</f>
        <v>#VALUE!</v>
      </c>
      <c r="K339" s="81" t="e">
        <f aca="false">K340+K341+K342+K343</f>
        <v>#VALUE!</v>
      </c>
    </row>
    <row r="340" customFormat="false" ht="12.75" hidden="false" customHeight="true" outlineLevel="0" collapsed="false">
      <c r="A340" s="65"/>
      <c r="B340" s="66"/>
      <c r="C340" s="66"/>
      <c r="D340" s="77" t="s">
        <v>29</v>
      </c>
      <c r="E340" s="68" t="e">
        <f aca="false">E345+E350</f>
        <v>#VALUE!</v>
      </c>
      <c r="F340" s="68" t="e">
        <f aca="false">F345+F350</f>
        <v>#VALUE!</v>
      </c>
      <c r="G340" s="68" t="e">
        <f aca="false">G345+G350</f>
        <v>#VALUE!</v>
      </c>
      <c r="H340" s="68" t="e">
        <f aca="false">H345+H350</f>
        <v>#VALUE!</v>
      </c>
      <c r="I340" s="68" t="e">
        <f aca="false">I345+I350</f>
        <v>#VALUE!</v>
      </c>
      <c r="J340" s="68" t="e">
        <f aca="false">J345+J350</f>
        <v>#VALUE!</v>
      </c>
      <c r="K340" s="68" t="e">
        <f aca="false">E340+F340+G340+H340+I340+J340</f>
        <v>#VALUE!</v>
      </c>
    </row>
    <row r="341" customFormat="false" ht="12.75" hidden="false" customHeight="true" outlineLevel="0" collapsed="false">
      <c r="A341" s="65"/>
      <c r="B341" s="66"/>
      <c r="C341" s="66"/>
      <c r="D341" s="77" t="s">
        <v>30</v>
      </c>
      <c r="E341" s="68" t="e">
        <f aca="false">E346+E351</f>
        <v>#VALUE!</v>
      </c>
      <c r="F341" s="68" t="e">
        <f aca="false">F346+F351</f>
        <v>#VALUE!</v>
      </c>
      <c r="G341" s="68" t="e">
        <f aca="false">G346+G351</f>
        <v>#VALUE!</v>
      </c>
      <c r="H341" s="68" t="e">
        <f aca="false">H346+H351</f>
        <v>#VALUE!</v>
      </c>
      <c r="I341" s="68" t="e">
        <f aca="false">I346+I351</f>
        <v>#VALUE!</v>
      </c>
      <c r="J341" s="68" t="e">
        <f aca="false">J346+J351</f>
        <v>#VALUE!</v>
      </c>
      <c r="K341" s="68" t="e">
        <f aca="false">E341+F341+G341+H341+I341+J341</f>
        <v>#VALUE!</v>
      </c>
    </row>
    <row r="342" customFormat="false" ht="12.75" hidden="false" customHeight="true" outlineLevel="0" collapsed="false">
      <c r="A342" s="65"/>
      <c r="B342" s="66"/>
      <c r="C342" s="66"/>
      <c r="D342" s="77" t="s">
        <v>281</v>
      </c>
      <c r="E342" s="68" t="e">
        <f aca="false">E347+E352</f>
        <v>#VALUE!</v>
      </c>
      <c r="F342" s="68" t="e">
        <f aca="false">F347+F352</f>
        <v>#VALUE!</v>
      </c>
      <c r="G342" s="68" t="e">
        <f aca="false">G347+G352</f>
        <v>#VALUE!</v>
      </c>
      <c r="H342" s="68" t="e">
        <f aca="false">H347+H352</f>
        <v>#VALUE!</v>
      </c>
      <c r="I342" s="68" t="e">
        <f aca="false">I347+I352</f>
        <v>#VALUE!</v>
      </c>
      <c r="J342" s="68" t="e">
        <f aca="false">J347+J352</f>
        <v>#VALUE!</v>
      </c>
      <c r="K342" s="68" t="e">
        <f aca="false">E342+F342+G342+H342+I342+J342</f>
        <v>#VALUE!</v>
      </c>
    </row>
    <row r="343" customFormat="false" ht="12.75" hidden="false" customHeight="true" outlineLevel="0" collapsed="false">
      <c r="A343" s="65"/>
      <c r="B343" s="66"/>
      <c r="C343" s="66"/>
      <c r="D343" s="77" t="s">
        <v>32</v>
      </c>
      <c r="E343" s="68" t="e">
        <f aca="false">E348+E353</f>
        <v>#VALUE!</v>
      </c>
      <c r="F343" s="68" t="e">
        <f aca="false">F348+F353</f>
        <v>#VALUE!</v>
      </c>
      <c r="G343" s="68" t="e">
        <f aca="false">G348+G353</f>
        <v>#VALUE!</v>
      </c>
      <c r="H343" s="68" t="e">
        <f aca="false">H348+H353</f>
        <v>#VALUE!</v>
      </c>
      <c r="I343" s="68" t="e">
        <f aca="false">I348+I353</f>
        <v>#VALUE!</v>
      </c>
      <c r="J343" s="68" t="e">
        <f aca="false">J348+J353</f>
        <v>#VALUE!</v>
      </c>
      <c r="K343" s="68" t="e">
        <f aca="false">E343+F343+G343+H343+I343+J343</f>
        <v>#VALUE!</v>
      </c>
    </row>
    <row r="344" customFormat="false" ht="10.5" hidden="false" customHeight="true" outlineLevel="0" collapsed="false">
      <c r="A344" s="20" t="s">
        <v>151</v>
      </c>
      <c r="B344" s="19" t="s">
        <v>322</v>
      </c>
      <c r="C344" s="19" t="s">
        <v>35</v>
      </c>
      <c r="D344" s="77" t="s">
        <v>28</v>
      </c>
      <c r="E344" s="81" t="e">
        <f aca="false">E345+E346+E347+E348</f>
        <v>#VALUE!</v>
      </c>
      <c r="F344" s="81" t="e">
        <f aca="false">F345+F346+F347+F348</f>
        <v>#VALUE!</v>
      </c>
      <c r="G344" s="81" t="e">
        <f aca="false">G345+G346+G347+G348</f>
        <v>#VALUE!</v>
      </c>
      <c r="H344" s="81" t="e">
        <f aca="false">H345+H346+H347+H348</f>
        <v>#VALUE!</v>
      </c>
      <c r="I344" s="81" t="e">
        <f aca="false">I345+I346+I347+I348</f>
        <v>#VALUE!</v>
      </c>
      <c r="J344" s="81" t="e">
        <f aca="false">J345+J346+J347+J348</f>
        <v>#VALUE!</v>
      </c>
      <c r="K344" s="81" t="e">
        <f aca="false">K345+K346+K347+K348</f>
        <v>#VALUE!</v>
      </c>
    </row>
    <row r="345" customFormat="false" ht="10.5" hidden="false" customHeight="true" outlineLevel="0" collapsed="false">
      <c r="A345" s="65"/>
      <c r="B345" s="19"/>
      <c r="C345" s="19"/>
      <c r="D345" s="77" t="s">
        <v>29</v>
      </c>
      <c r="E345" s="178" t="s">
        <v>89</v>
      </c>
      <c r="F345" s="178" t="s">
        <v>89</v>
      </c>
      <c r="G345" s="26" t="s">
        <v>89</v>
      </c>
      <c r="H345" s="178" t="s">
        <v>89</v>
      </c>
      <c r="I345" s="178" t="s">
        <v>89</v>
      </c>
      <c r="J345" s="26" t="s">
        <v>89</v>
      </c>
      <c r="K345" s="68" t="e">
        <f aca="false">E345+F345+G345+H345+I345+J345</f>
        <v>#VALUE!</v>
      </c>
    </row>
    <row r="346" customFormat="false" ht="10.5" hidden="false" customHeight="true" outlineLevel="0" collapsed="false">
      <c r="A346" s="65"/>
      <c r="B346" s="19"/>
      <c r="C346" s="19"/>
      <c r="D346" s="77" t="s">
        <v>30</v>
      </c>
      <c r="E346" s="178" t="s">
        <v>89</v>
      </c>
      <c r="F346" s="178" t="s">
        <v>89</v>
      </c>
      <c r="G346" s="26" t="s">
        <v>89</v>
      </c>
      <c r="H346" s="178" t="s">
        <v>89</v>
      </c>
      <c r="I346" s="178" t="s">
        <v>89</v>
      </c>
      <c r="J346" s="26" t="s">
        <v>89</v>
      </c>
      <c r="K346" s="68" t="e">
        <f aca="false">E346+F346+G346+H346+I346+J346</f>
        <v>#VALUE!</v>
      </c>
    </row>
    <row r="347" customFormat="false" ht="10.5" hidden="false" customHeight="true" outlineLevel="0" collapsed="false">
      <c r="A347" s="65"/>
      <c r="B347" s="19"/>
      <c r="C347" s="19"/>
      <c r="D347" s="77" t="s">
        <v>281</v>
      </c>
      <c r="E347" s="178" t="s">
        <v>89</v>
      </c>
      <c r="F347" s="178" t="s">
        <v>89</v>
      </c>
      <c r="G347" s="26" t="s">
        <v>89</v>
      </c>
      <c r="H347" s="178" t="s">
        <v>89</v>
      </c>
      <c r="I347" s="178" t="s">
        <v>89</v>
      </c>
      <c r="J347" s="26" t="s">
        <v>89</v>
      </c>
      <c r="K347" s="68" t="e">
        <f aca="false">E347+F347+G347+H347+I347+J347</f>
        <v>#VALUE!</v>
      </c>
    </row>
    <row r="348" customFormat="false" ht="10.5" hidden="false" customHeight="true" outlineLevel="0" collapsed="false">
      <c r="A348" s="65"/>
      <c r="B348" s="19"/>
      <c r="C348" s="19"/>
      <c r="D348" s="77" t="s">
        <v>32</v>
      </c>
      <c r="E348" s="178" t="s">
        <v>89</v>
      </c>
      <c r="F348" s="178" t="s">
        <v>89</v>
      </c>
      <c r="G348" s="26" t="s">
        <v>89</v>
      </c>
      <c r="H348" s="178" t="s">
        <v>89</v>
      </c>
      <c r="I348" s="178" t="s">
        <v>89</v>
      </c>
      <c r="J348" s="26" t="s">
        <v>89</v>
      </c>
      <c r="K348" s="68" t="e">
        <f aca="false">E348+F348+G348+H348+I348+J348</f>
        <v>#VALUE!</v>
      </c>
    </row>
    <row r="349" customFormat="false" ht="10.5" hidden="false" customHeight="true" outlineLevel="0" collapsed="false">
      <c r="A349" s="20" t="s">
        <v>152</v>
      </c>
      <c r="B349" s="19" t="s">
        <v>323</v>
      </c>
      <c r="C349" s="19" t="s">
        <v>35</v>
      </c>
      <c r="D349" s="77" t="s">
        <v>28</v>
      </c>
      <c r="E349" s="81" t="e">
        <f aca="false">E350+E351+E352+E353</f>
        <v>#VALUE!</v>
      </c>
      <c r="F349" s="81" t="e">
        <f aca="false">F350+F351+F352+F353</f>
        <v>#VALUE!</v>
      </c>
      <c r="G349" s="81" t="e">
        <f aca="false">G350+G351+G352+G353</f>
        <v>#VALUE!</v>
      </c>
      <c r="H349" s="81" t="e">
        <f aca="false">H350+H351+H352+H353</f>
        <v>#VALUE!</v>
      </c>
      <c r="I349" s="81" t="e">
        <f aca="false">I350+I351+I352+I353</f>
        <v>#VALUE!</v>
      </c>
      <c r="J349" s="81" t="e">
        <f aca="false">J350+J351+J352+J353</f>
        <v>#VALUE!</v>
      </c>
      <c r="K349" s="81" t="e">
        <f aca="false">K350+K351+K352+K353</f>
        <v>#VALUE!</v>
      </c>
    </row>
    <row r="350" customFormat="false" ht="10.5" hidden="false" customHeight="true" outlineLevel="0" collapsed="false">
      <c r="A350" s="65"/>
      <c r="B350" s="19"/>
      <c r="C350" s="19"/>
      <c r="D350" s="77" t="s">
        <v>29</v>
      </c>
      <c r="E350" s="178" t="s">
        <v>89</v>
      </c>
      <c r="F350" s="178" t="s">
        <v>89</v>
      </c>
      <c r="G350" s="26" t="s">
        <v>89</v>
      </c>
      <c r="H350" s="178" t="s">
        <v>89</v>
      </c>
      <c r="I350" s="178" t="s">
        <v>89</v>
      </c>
      <c r="J350" s="26" t="s">
        <v>89</v>
      </c>
      <c r="K350" s="68" t="e">
        <f aca="false">E350+F350+G350+H350+I350+J350</f>
        <v>#VALUE!</v>
      </c>
    </row>
    <row r="351" customFormat="false" ht="10.5" hidden="false" customHeight="true" outlineLevel="0" collapsed="false">
      <c r="A351" s="65"/>
      <c r="B351" s="19"/>
      <c r="C351" s="19"/>
      <c r="D351" s="77" t="s">
        <v>30</v>
      </c>
      <c r="E351" s="178" t="s">
        <v>89</v>
      </c>
      <c r="F351" s="178" t="s">
        <v>89</v>
      </c>
      <c r="G351" s="26" t="s">
        <v>89</v>
      </c>
      <c r="H351" s="178" t="s">
        <v>89</v>
      </c>
      <c r="I351" s="178" t="s">
        <v>89</v>
      </c>
      <c r="J351" s="26" t="s">
        <v>89</v>
      </c>
      <c r="K351" s="68" t="e">
        <f aca="false">E351+F351+G351+H351+I351+J351</f>
        <v>#VALUE!</v>
      </c>
    </row>
    <row r="352" customFormat="false" ht="10.5" hidden="false" customHeight="true" outlineLevel="0" collapsed="false">
      <c r="A352" s="65"/>
      <c r="B352" s="19"/>
      <c r="C352" s="19"/>
      <c r="D352" s="77" t="s">
        <v>281</v>
      </c>
      <c r="E352" s="178" t="s">
        <v>89</v>
      </c>
      <c r="F352" s="178" t="s">
        <v>89</v>
      </c>
      <c r="G352" s="26" t="s">
        <v>89</v>
      </c>
      <c r="H352" s="178" t="s">
        <v>89</v>
      </c>
      <c r="I352" s="178" t="s">
        <v>89</v>
      </c>
      <c r="J352" s="26" t="s">
        <v>89</v>
      </c>
      <c r="K352" s="68" t="e">
        <f aca="false">E352+F352+G352+H352+I352+J352</f>
        <v>#VALUE!</v>
      </c>
    </row>
    <row r="353" customFormat="false" ht="10.5" hidden="false" customHeight="true" outlineLevel="0" collapsed="false">
      <c r="A353" s="65"/>
      <c r="B353" s="19"/>
      <c r="C353" s="19"/>
      <c r="D353" s="77" t="s">
        <v>32</v>
      </c>
      <c r="E353" s="178" t="s">
        <v>89</v>
      </c>
      <c r="F353" s="178" t="s">
        <v>89</v>
      </c>
      <c r="G353" s="26" t="s">
        <v>89</v>
      </c>
      <c r="H353" s="178" t="s">
        <v>89</v>
      </c>
      <c r="I353" s="178" t="s">
        <v>89</v>
      </c>
      <c r="J353" s="26" t="s">
        <v>89</v>
      </c>
      <c r="K353" s="68" t="e">
        <f aca="false">E353+F353+G353+H353+I353+J353</f>
        <v>#VALUE!</v>
      </c>
    </row>
    <row r="354" s="83" customFormat="true" ht="24.75" hidden="false" customHeight="true" outlineLevel="0" collapsed="false">
      <c r="A354" s="110" t="s">
        <v>324</v>
      </c>
      <c r="B354" s="94" t="s">
        <v>325</v>
      </c>
      <c r="C354" s="79" t="s">
        <v>27</v>
      </c>
      <c r="D354" s="79" t="s">
        <v>28</v>
      </c>
      <c r="E354" s="81" t="e">
        <f aca="false">E355+E356+E357+E358</f>
        <v>#VALUE!</v>
      </c>
      <c r="F354" s="81" t="e">
        <f aca="false">F355+F356+F357+F358</f>
        <v>#VALUE!</v>
      </c>
      <c r="G354" s="81" t="e">
        <f aca="false">G355+G356+G357+G358</f>
        <v>#VALUE!</v>
      </c>
      <c r="H354" s="81" t="e">
        <f aca="false">H355+H356+H357+H358</f>
        <v>#VALUE!</v>
      </c>
      <c r="I354" s="81" t="e">
        <f aca="false">I355+I356+I357+I358</f>
        <v>#VALUE!</v>
      </c>
      <c r="J354" s="81" t="e">
        <f aca="false">J355+J356+J357+J358</f>
        <v>#VALUE!</v>
      </c>
      <c r="K354" s="81" t="e">
        <f aca="false">K355+K356+K357+K358</f>
        <v>#VALUE!</v>
      </c>
      <c r="L354" s="82" t="s">
        <v>371</v>
      </c>
    </row>
    <row r="355" customFormat="false" ht="12.75" hidden="false" customHeight="true" outlineLevel="0" collapsed="false">
      <c r="A355" s="112"/>
      <c r="B355" s="94"/>
      <c r="C355" s="66"/>
      <c r="D355" s="77" t="s">
        <v>29</v>
      </c>
      <c r="E355" s="68" t="e">
        <f aca="false">E360</f>
        <v>#VALUE!</v>
      </c>
      <c r="F355" s="68" t="e">
        <f aca="false">F360</f>
        <v>#VALUE!</v>
      </c>
      <c r="G355" s="68" t="e">
        <f aca="false">G360</f>
        <v>#VALUE!</v>
      </c>
      <c r="H355" s="68" t="e">
        <f aca="false">H360</f>
        <v>#VALUE!</v>
      </c>
      <c r="I355" s="68" t="e">
        <f aca="false">I360</f>
        <v>#VALUE!</v>
      </c>
      <c r="J355" s="68" t="e">
        <f aca="false">J360</f>
        <v>#VALUE!</v>
      </c>
      <c r="K355" s="68" t="e">
        <f aca="false">E355+F355+G355+H355+I355+J355</f>
        <v>#VALUE!</v>
      </c>
    </row>
    <row r="356" customFormat="false" ht="12.75" hidden="false" customHeight="true" outlineLevel="0" collapsed="false">
      <c r="A356" s="112"/>
      <c r="B356" s="94"/>
      <c r="C356" s="66"/>
      <c r="D356" s="77" t="s">
        <v>30</v>
      </c>
      <c r="E356" s="68" t="e">
        <f aca="false">E361</f>
        <v>#VALUE!</v>
      </c>
      <c r="F356" s="68" t="e">
        <f aca="false">F361</f>
        <v>#VALUE!</v>
      </c>
      <c r="G356" s="68" t="e">
        <f aca="false">G361</f>
        <v>#VALUE!</v>
      </c>
      <c r="H356" s="68" t="e">
        <f aca="false">H361</f>
        <v>#VALUE!</v>
      </c>
      <c r="I356" s="68" t="e">
        <f aca="false">I361</f>
        <v>#VALUE!</v>
      </c>
      <c r="J356" s="68" t="e">
        <f aca="false">J361</f>
        <v>#VALUE!</v>
      </c>
      <c r="K356" s="68" t="e">
        <f aca="false">E356+F356+G356+H356+I356+J356</f>
        <v>#VALUE!</v>
      </c>
    </row>
    <row r="357" customFormat="false" ht="27" hidden="false" customHeight="true" outlineLevel="0" collapsed="false">
      <c r="A357" s="112"/>
      <c r="B357" s="94"/>
      <c r="C357" s="66"/>
      <c r="D357" s="77" t="s">
        <v>281</v>
      </c>
      <c r="E357" s="68" t="e">
        <f aca="false">E362</f>
        <v>#VALUE!</v>
      </c>
      <c r="F357" s="68" t="e">
        <f aca="false">F362</f>
        <v>#VALUE!</v>
      </c>
      <c r="G357" s="68" t="e">
        <f aca="false">G362</f>
        <v>#VALUE!</v>
      </c>
      <c r="H357" s="68" t="e">
        <f aca="false">H362</f>
        <v>#VALUE!</v>
      </c>
      <c r="I357" s="68" t="e">
        <f aca="false">I362</f>
        <v>#VALUE!</v>
      </c>
      <c r="J357" s="68" t="e">
        <f aca="false">J362</f>
        <v>#VALUE!</v>
      </c>
      <c r="K357" s="68" t="e">
        <f aca="false">E357+F357+G357+H357+I357+J357</f>
        <v>#VALUE!</v>
      </c>
    </row>
    <row r="358" customFormat="false" ht="12.75" hidden="false" customHeight="true" outlineLevel="0" collapsed="false">
      <c r="A358" s="112"/>
      <c r="B358" s="94"/>
      <c r="C358" s="66"/>
      <c r="D358" s="77" t="s">
        <v>32</v>
      </c>
      <c r="E358" s="68" t="e">
        <f aca="false">E363</f>
        <v>#VALUE!</v>
      </c>
      <c r="F358" s="68" t="e">
        <f aca="false">F363</f>
        <v>#VALUE!</v>
      </c>
      <c r="G358" s="68" t="e">
        <f aca="false">G363</f>
        <v>#VALUE!</v>
      </c>
      <c r="H358" s="68" t="e">
        <f aca="false">H363</f>
        <v>#VALUE!</v>
      </c>
      <c r="I358" s="68" t="e">
        <f aca="false">I363</f>
        <v>#VALUE!</v>
      </c>
      <c r="J358" s="68" t="e">
        <f aca="false">J363</f>
        <v>#VALUE!</v>
      </c>
      <c r="K358" s="68" t="e">
        <f aca="false">E358+F358+G358+H358+I358+J358</f>
        <v>#VALUE!</v>
      </c>
    </row>
    <row r="359" customFormat="false" ht="27" hidden="false" customHeight="true" outlineLevel="0" collapsed="false">
      <c r="A359" s="112"/>
      <c r="B359" s="94"/>
      <c r="C359" s="113" t="s">
        <v>35</v>
      </c>
      <c r="D359" s="79" t="s">
        <v>28</v>
      </c>
      <c r="E359" s="81" t="e">
        <f aca="false">E360+E361+E362+E363</f>
        <v>#VALUE!</v>
      </c>
      <c r="F359" s="81" t="e">
        <f aca="false">F360+F361+F362+F363</f>
        <v>#VALUE!</v>
      </c>
      <c r="G359" s="81" t="e">
        <f aca="false">G360+G361+G362+G363</f>
        <v>#VALUE!</v>
      </c>
      <c r="H359" s="81" t="e">
        <f aca="false">H360+H361+H362+H363</f>
        <v>#VALUE!</v>
      </c>
      <c r="I359" s="81" t="e">
        <f aca="false">I360+I361+I362+I363</f>
        <v>#VALUE!</v>
      </c>
      <c r="J359" s="81" t="e">
        <f aca="false">J360+J361+J362+J363</f>
        <v>#VALUE!</v>
      </c>
      <c r="K359" s="81" t="e">
        <f aca="false">K360+K361+K362+K363</f>
        <v>#VALUE!</v>
      </c>
    </row>
    <row r="360" customFormat="false" ht="12.75" hidden="false" customHeight="true" outlineLevel="0" collapsed="false">
      <c r="A360" s="112"/>
      <c r="B360" s="94"/>
      <c r="C360" s="94"/>
      <c r="D360" s="77" t="s">
        <v>29</v>
      </c>
      <c r="E360" s="68" t="e">
        <f aca="false">E365+E370+E375+E380+E385+E390+E395+E400+E405</f>
        <v>#VALUE!</v>
      </c>
      <c r="F360" s="68" t="e">
        <f aca="false">F365+F370+F375+F380+F385+F390+F395+F400+F405</f>
        <v>#VALUE!</v>
      </c>
      <c r="G360" s="68" t="e">
        <f aca="false">G365+G370+G375+G380+G385+G390+G395+G400+G405</f>
        <v>#VALUE!</v>
      </c>
      <c r="H360" s="68" t="e">
        <f aca="false">H365+H370+H375+H380+H385+H390+H395+H400+H405</f>
        <v>#VALUE!</v>
      </c>
      <c r="I360" s="68" t="e">
        <f aca="false">I365+I370+I375+I380+I385+I390+I395+I400+I405</f>
        <v>#VALUE!</v>
      </c>
      <c r="J360" s="68" t="e">
        <f aca="false">J365+J370+J375+J380+J385+J390+J395+J400+J405</f>
        <v>#VALUE!</v>
      </c>
      <c r="K360" s="68" t="e">
        <f aca="false">E360+F360+G360+H360+I360+J360</f>
        <v>#VALUE!</v>
      </c>
    </row>
    <row r="361" customFormat="false" ht="12.75" hidden="false" customHeight="true" outlineLevel="0" collapsed="false">
      <c r="A361" s="112"/>
      <c r="B361" s="94"/>
      <c r="C361" s="94"/>
      <c r="D361" s="77" t="s">
        <v>30</v>
      </c>
      <c r="E361" s="68" t="e">
        <f aca="false">E366+E371+E376+E381+E386+E391+E396+E401+E406</f>
        <v>#VALUE!</v>
      </c>
      <c r="F361" s="68" t="e">
        <f aca="false">F366+F371+F376+F381+F386+F391+F396+F401+F406</f>
        <v>#VALUE!</v>
      </c>
      <c r="G361" s="68" t="e">
        <f aca="false">G366+G371+G376+G381+G386+G391+G396+G401+G406</f>
        <v>#VALUE!</v>
      </c>
      <c r="H361" s="68" t="e">
        <f aca="false">H366+H371+H376+H381+H386+H391+H396+H401+H406</f>
        <v>#VALUE!</v>
      </c>
      <c r="I361" s="68" t="e">
        <f aca="false">I366+I371+I376+I381+I386+I391+I396+I401+I406</f>
        <v>#VALUE!</v>
      </c>
      <c r="J361" s="68" t="e">
        <f aca="false">J366+J371+J376+J381+J386+J391+J396+J401+J406</f>
        <v>#VALUE!</v>
      </c>
      <c r="K361" s="68" t="e">
        <f aca="false">E361+F361+G361+H361+I361+J361</f>
        <v>#VALUE!</v>
      </c>
    </row>
    <row r="362" customFormat="false" ht="27" hidden="false" customHeight="true" outlineLevel="0" collapsed="false">
      <c r="A362" s="112"/>
      <c r="B362" s="94"/>
      <c r="C362" s="94"/>
      <c r="D362" s="77" t="s">
        <v>281</v>
      </c>
      <c r="E362" s="68" t="e">
        <f aca="false">E367+E372+E377+E382+E387+E392+E397+E402+E407</f>
        <v>#VALUE!</v>
      </c>
      <c r="F362" s="68" t="e">
        <f aca="false">F367+F372+F377+F382+F387+F392+F397+F402+F407</f>
        <v>#VALUE!</v>
      </c>
      <c r="G362" s="68" t="e">
        <f aca="false">G367+G372+G377+G382+G387+G392+G397+G402+G407</f>
        <v>#VALUE!</v>
      </c>
      <c r="H362" s="68" t="e">
        <f aca="false">H367+H372+H377+H382+H387+H392+H397+H402+H407</f>
        <v>#VALUE!</v>
      </c>
      <c r="I362" s="68" t="e">
        <f aca="false">I367+I372+I377+I382+I387+I392+I397+I402+I407</f>
        <v>#VALUE!</v>
      </c>
      <c r="J362" s="68" t="e">
        <f aca="false">J367+J372+J377+J382+J387+J392+J397+J402+J407</f>
        <v>#VALUE!</v>
      </c>
      <c r="K362" s="68" t="e">
        <f aca="false">E362+F362+G362+H362+I362+J362</f>
        <v>#VALUE!</v>
      </c>
    </row>
    <row r="363" customFormat="false" ht="12.75" hidden="false" customHeight="true" outlineLevel="0" collapsed="false">
      <c r="A363" s="112"/>
      <c r="B363" s="94"/>
      <c r="C363" s="94"/>
      <c r="D363" s="77" t="s">
        <v>32</v>
      </c>
      <c r="E363" s="68" t="e">
        <f aca="false">E368+E373+E378+E383+E388+E393+E398+E403+E408</f>
        <v>#VALUE!</v>
      </c>
      <c r="F363" s="68" t="e">
        <f aca="false">F368+F373+F378+F383+F388+F393+F398+F403+F408</f>
        <v>#VALUE!</v>
      </c>
      <c r="G363" s="68" t="e">
        <f aca="false">G368+G373+G378+G383+G388+G393+G398+G403+G408</f>
        <v>#VALUE!</v>
      </c>
      <c r="H363" s="68" t="e">
        <f aca="false">H368+H373+H378+H383+H388+H393+H398+H403+H408</f>
        <v>#VALUE!</v>
      </c>
      <c r="I363" s="68" t="e">
        <f aca="false">I368+I373+I378+I383+I388+I393+I398+I403+I408</f>
        <v>#VALUE!</v>
      </c>
      <c r="J363" s="68" t="e">
        <f aca="false">J368+J373+J378+J383+J388+J393+J398+J403+J408</f>
        <v>#VALUE!</v>
      </c>
      <c r="K363" s="68" t="e">
        <f aca="false">E363+F363+G363+H363+I363+J363</f>
        <v>#VALUE!</v>
      </c>
    </row>
    <row r="364" customFormat="false" ht="11.25" hidden="false" customHeight="true" outlineLevel="0" collapsed="false">
      <c r="A364" s="114" t="s">
        <v>167</v>
      </c>
      <c r="B364" s="179" t="s">
        <v>44</v>
      </c>
      <c r="C364" s="19" t="s">
        <v>35</v>
      </c>
      <c r="D364" s="77" t="s">
        <v>28</v>
      </c>
      <c r="E364" s="81" t="e">
        <f aca="false">E365+E366+E367+E368</f>
        <v>#VALUE!</v>
      </c>
      <c r="F364" s="81" t="e">
        <f aca="false">F365+F366+F367+F368</f>
        <v>#VALUE!</v>
      </c>
      <c r="G364" s="81" t="e">
        <f aca="false">G365+G366+G367+G368</f>
        <v>#VALUE!</v>
      </c>
      <c r="H364" s="81" t="e">
        <f aca="false">H365+H366+H367+H368</f>
        <v>#VALUE!</v>
      </c>
      <c r="I364" s="81" t="e">
        <f aca="false">I365+I366+I367+I368</f>
        <v>#VALUE!</v>
      </c>
      <c r="J364" s="81" t="e">
        <f aca="false">J365+J366+J367+J368</f>
        <v>#VALUE!</v>
      </c>
      <c r="K364" s="81" t="e">
        <f aca="false">K365+K366+K367+K368</f>
        <v>#VALUE!</v>
      </c>
    </row>
    <row r="365" customFormat="false" ht="11.25" hidden="false" customHeight="true" outlineLevel="0" collapsed="false">
      <c r="A365" s="112"/>
      <c r="B365" s="179"/>
      <c r="C365" s="19"/>
      <c r="D365" s="77" t="s">
        <v>29</v>
      </c>
      <c r="E365" s="178" t="s">
        <v>89</v>
      </c>
      <c r="F365" s="178" t="s">
        <v>89</v>
      </c>
      <c r="G365" s="68" t="e">
        <f aca="false">F365*$M$7</f>
        <v>#VALUE!</v>
      </c>
      <c r="H365" s="176" t="e">
        <f aca="false">G365*$N$7</f>
        <v>#VALUE!</v>
      </c>
      <c r="I365" s="176" t="e">
        <f aca="false">H365*$O$7</f>
        <v>#VALUE!</v>
      </c>
      <c r="J365" s="68" t="e">
        <f aca="false">I365*$P$7</f>
        <v>#VALUE!</v>
      </c>
      <c r="K365" s="68" t="e">
        <f aca="false">E365+F365+G365+H365+I365+J365</f>
        <v>#VALUE!</v>
      </c>
    </row>
    <row r="366" customFormat="false" ht="11.25" hidden="false" customHeight="true" outlineLevel="0" collapsed="false">
      <c r="A366" s="112"/>
      <c r="B366" s="179"/>
      <c r="C366" s="19"/>
      <c r="D366" s="77" t="s">
        <v>30</v>
      </c>
      <c r="E366" s="178" t="s">
        <v>89</v>
      </c>
      <c r="F366" s="178" t="s">
        <v>89</v>
      </c>
      <c r="G366" s="68" t="e">
        <f aca="false">F366*$M$7</f>
        <v>#VALUE!</v>
      </c>
      <c r="H366" s="176" t="e">
        <f aca="false">G366*$N$7</f>
        <v>#VALUE!</v>
      </c>
      <c r="I366" s="176" t="e">
        <f aca="false">H366*$O$7</f>
        <v>#VALUE!</v>
      </c>
      <c r="J366" s="68" t="e">
        <f aca="false">I366*$P$7</f>
        <v>#VALUE!</v>
      </c>
      <c r="K366" s="68" t="e">
        <f aca="false">E366+F366+G366+H366+I366+J366</f>
        <v>#VALUE!</v>
      </c>
    </row>
    <row r="367" customFormat="false" ht="11.25" hidden="false" customHeight="true" outlineLevel="0" collapsed="false">
      <c r="A367" s="112"/>
      <c r="B367" s="179"/>
      <c r="C367" s="19"/>
      <c r="D367" s="77" t="s">
        <v>281</v>
      </c>
      <c r="E367" s="180" t="n">
        <v>227804.88</v>
      </c>
      <c r="F367" s="180" t="n">
        <v>227804.88</v>
      </c>
      <c r="G367" s="68" t="n">
        <f aca="false">F367*$M$7</f>
        <v>235322.44104</v>
      </c>
      <c r="H367" s="176" t="n">
        <f aca="false">G367*$N$7</f>
        <v>243088.08159432</v>
      </c>
      <c r="I367" s="176" t="n">
        <f aca="false">H367*$O$7</f>
        <v>250866.900205338</v>
      </c>
      <c r="J367" s="68" t="n">
        <f aca="false">I367*$P$7</f>
        <v>259396.37481232</v>
      </c>
      <c r="K367" s="68" t="n">
        <f aca="false">E367+F367+G367+H367+I367+J367</f>
        <v>1444283.55765198</v>
      </c>
    </row>
    <row r="368" customFormat="false" ht="11.25" hidden="false" customHeight="true" outlineLevel="0" collapsed="false">
      <c r="A368" s="112"/>
      <c r="B368" s="179"/>
      <c r="C368" s="19"/>
      <c r="D368" s="77" t="s">
        <v>32</v>
      </c>
      <c r="E368" s="178" t="s">
        <v>89</v>
      </c>
      <c r="F368" s="178" t="s">
        <v>89</v>
      </c>
      <c r="G368" s="68" t="e">
        <f aca="false">F368*$M$7</f>
        <v>#VALUE!</v>
      </c>
      <c r="H368" s="176" t="e">
        <f aca="false">G368*$N$7</f>
        <v>#VALUE!</v>
      </c>
      <c r="I368" s="176" t="e">
        <f aca="false">H368*$O$7</f>
        <v>#VALUE!</v>
      </c>
      <c r="J368" s="68" t="e">
        <f aca="false">I368*$P$7</f>
        <v>#VALUE!</v>
      </c>
      <c r="K368" s="68" t="e">
        <f aca="false">E368+F368+G368+H368+I368+J368</f>
        <v>#VALUE!</v>
      </c>
    </row>
    <row r="369" customFormat="false" ht="11.25" hidden="false" customHeight="true" outlineLevel="0" collapsed="false">
      <c r="A369" s="114" t="s">
        <v>326</v>
      </c>
      <c r="B369" s="179" t="s">
        <v>86</v>
      </c>
      <c r="C369" s="19" t="s">
        <v>35</v>
      </c>
      <c r="D369" s="77" t="s">
        <v>28</v>
      </c>
      <c r="E369" s="81" t="e">
        <f aca="false">E370+E371+E372+E373</f>
        <v>#VALUE!</v>
      </c>
      <c r="F369" s="81" t="e">
        <f aca="false">F370+F371+F372+F373</f>
        <v>#VALUE!</v>
      </c>
      <c r="G369" s="81" t="e">
        <f aca="false">G370+G371+G372+G373</f>
        <v>#VALUE!</v>
      </c>
      <c r="H369" s="81" t="e">
        <f aca="false">H370+H371+H372+H373</f>
        <v>#VALUE!</v>
      </c>
      <c r="I369" s="81" t="e">
        <f aca="false">I370+I371+I372+I373</f>
        <v>#VALUE!</v>
      </c>
      <c r="J369" s="81" t="e">
        <f aca="false">J370+J371+J372+J373</f>
        <v>#VALUE!</v>
      </c>
      <c r="K369" s="81" t="e">
        <f aca="false">K370+K371+K372+K373</f>
        <v>#VALUE!</v>
      </c>
    </row>
    <row r="370" customFormat="false" ht="11.25" hidden="false" customHeight="true" outlineLevel="0" collapsed="false">
      <c r="A370" s="112"/>
      <c r="B370" s="179"/>
      <c r="C370" s="19"/>
      <c r="D370" s="77" t="s">
        <v>29</v>
      </c>
      <c r="E370" s="178" t="s">
        <v>89</v>
      </c>
      <c r="F370" s="178" t="s">
        <v>89</v>
      </c>
      <c r="G370" s="68" t="e">
        <f aca="false">F370*$M$7</f>
        <v>#VALUE!</v>
      </c>
      <c r="H370" s="176" t="e">
        <f aca="false">G370*$N$7</f>
        <v>#VALUE!</v>
      </c>
      <c r="I370" s="176" t="e">
        <f aca="false">H370*$O$7</f>
        <v>#VALUE!</v>
      </c>
      <c r="J370" s="68" t="e">
        <f aca="false">I370*$P$7</f>
        <v>#VALUE!</v>
      </c>
      <c r="K370" s="68" t="e">
        <f aca="false">E370+F370+G370+H370+I370+J370</f>
        <v>#VALUE!</v>
      </c>
    </row>
    <row r="371" customFormat="false" ht="11.25" hidden="false" customHeight="true" outlineLevel="0" collapsed="false">
      <c r="A371" s="112"/>
      <c r="B371" s="179"/>
      <c r="C371" s="19"/>
      <c r="D371" s="77" t="s">
        <v>30</v>
      </c>
      <c r="E371" s="178" t="s">
        <v>89</v>
      </c>
      <c r="F371" s="178" t="s">
        <v>89</v>
      </c>
      <c r="G371" s="68" t="e">
        <f aca="false">F371*$M$7</f>
        <v>#VALUE!</v>
      </c>
      <c r="H371" s="176" t="e">
        <f aca="false">G371*$N$7</f>
        <v>#VALUE!</v>
      </c>
      <c r="I371" s="176" t="e">
        <f aca="false">H371*$O$7</f>
        <v>#VALUE!</v>
      </c>
      <c r="J371" s="68" t="e">
        <f aca="false">I371*$P$7</f>
        <v>#VALUE!</v>
      </c>
      <c r="K371" s="68" t="e">
        <f aca="false">E371+F371+G371+H371+I371+J371</f>
        <v>#VALUE!</v>
      </c>
    </row>
    <row r="372" customFormat="false" ht="11.25" hidden="false" customHeight="true" outlineLevel="0" collapsed="false">
      <c r="A372" s="112"/>
      <c r="B372" s="179"/>
      <c r="C372" s="19"/>
      <c r="D372" s="77" t="s">
        <v>281</v>
      </c>
      <c r="E372" s="180" t="n">
        <v>2445.58</v>
      </c>
      <c r="F372" s="180" t="n">
        <v>2445.58</v>
      </c>
      <c r="G372" s="68" t="n">
        <f aca="false">F372*$M$7</f>
        <v>2526.28414</v>
      </c>
      <c r="H372" s="176" t="n">
        <f aca="false">G372*$N$7</f>
        <v>2609.65151662</v>
      </c>
      <c r="I372" s="176" t="n">
        <f aca="false">H372*$O$7</f>
        <v>2693.16036515184</v>
      </c>
      <c r="J372" s="68" t="n">
        <f aca="false">I372*$P$7</f>
        <v>2784.727817567</v>
      </c>
      <c r="K372" s="68" t="n">
        <f aca="false">E372+F372+G372+H372+I372+J372</f>
        <v>15504.9838393388</v>
      </c>
    </row>
    <row r="373" customFormat="false" ht="11.25" hidden="false" customHeight="true" outlineLevel="0" collapsed="false">
      <c r="A373" s="112"/>
      <c r="B373" s="179"/>
      <c r="C373" s="19"/>
      <c r="D373" s="77" t="s">
        <v>32</v>
      </c>
      <c r="E373" s="178" t="s">
        <v>89</v>
      </c>
      <c r="F373" s="178" t="s">
        <v>89</v>
      </c>
      <c r="G373" s="68" t="e">
        <f aca="false">F373*$M$7</f>
        <v>#VALUE!</v>
      </c>
      <c r="H373" s="176" t="e">
        <f aca="false">G373*$N$7</f>
        <v>#VALUE!</v>
      </c>
      <c r="I373" s="176" t="e">
        <f aca="false">H373*$O$7</f>
        <v>#VALUE!</v>
      </c>
      <c r="J373" s="68" t="e">
        <f aca="false">I373*$P$7</f>
        <v>#VALUE!</v>
      </c>
      <c r="K373" s="68" t="e">
        <f aca="false">E373+F373+G373+H373+I373+J373</f>
        <v>#VALUE!</v>
      </c>
    </row>
    <row r="374" customFormat="false" ht="11.25" hidden="false" customHeight="true" outlineLevel="0" collapsed="false">
      <c r="A374" s="114" t="s">
        <v>327</v>
      </c>
      <c r="B374" s="179" t="s">
        <v>154</v>
      </c>
      <c r="C374" s="19" t="s">
        <v>35</v>
      </c>
      <c r="D374" s="77" t="s">
        <v>28</v>
      </c>
      <c r="E374" s="81" t="e">
        <f aca="false">E375+E376+E377+E378</f>
        <v>#VALUE!</v>
      </c>
      <c r="F374" s="81" t="e">
        <f aca="false">F375+F376+F377+F378</f>
        <v>#VALUE!</v>
      </c>
      <c r="G374" s="81" t="e">
        <f aca="false">G375+G376+G377+G378</f>
        <v>#VALUE!</v>
      </c>
      <c r="H374" s="81" t="e">
        <f aca="false">H375+H376+H377+H378</f>
        <v>#VALUE!</v>
      </c>
      <c r="I374" s="81" t="e">
        <f aca="false">I375+I376+I377+I378</f>
        <v>#VALUE!</v>
      </c>
      <c r="J374" s="81" t="e">
        <f aca="false">J375+J376+J377+J378</f>
        <v>#VALUE!</v>
      </c>
      <c r="K374" s="81" t="e">
        <f aca="false">K375+K376+K377+K378</f>
        <v>#VALUE!</v>
      </c>
    </row>
    <row r="375" customFormat="false" ht="11.25" hidden="false" customHeight="true" outlineLevel="0" collapsed="false">
      <c r="A375" s="112"/>
      <c r="B375" s="179"/>
      <c r="C375" s="19"/>
      <c r="D375" s="77" t="s">
        <v>29</v>
      </c>
      <c r="E375" s="178" t="s">
        <v>89</v>
      </c>
      <c r="F375" s="178" t="s">
        <v>89</v>
      </c>
      <c r="G375" s="68" t="e">
        <f aca="false">F375*$M$7</f>
        <v>#VALUE!</v>
      </c>
      <c r="H375" s="176" t="e">
        <f aca="false">G375*$N$7</f>
        <v>#VALUE!</v>
      </c>
      <c r="I375" s="176" t="e">
        <f aca="false">H375*$O$7</f>
        <v>#VALUE!</v>
      </c>
      <c r="J375" s="68" t="e">
        <f aca="false">I375*$P$7</f>
        <v>#VALUE!</v>
      </c>
      <c r="K375" s="68" t="e">
        <f aca="false">E375+F375+G375+H375+I375+J375</f>
        <v>#VALUE!</v>
      </c>
    </row>
    <row r="376" customFormat="false" ht="11.25" hidden="false" customHeight="true" outlineLevel="0" collapsed="false">
      <c r="A376" s="112"/>
      <c r="B376" s="179"/>
      <c r="C376" s="19"/>
      <c r="D376" s="77" t="s">
        <v>30</v>
      </c>
      <c r="E376" s="178" t="s">
        <v>89</v>
      </c>
      <c r="F376" s="178" t="s">
        <v>89</v>
      </c>
      <c r="G376" s="68" t="e">
        <f aca="false">F376*$M$7</f>
        <v>#VALUE!</v>
      </c>
      <c r="H376" s="176" t="e">
        <f aca="false">G376*$N$7</f>
        <v>#VALUE!</v>
      </c>
      <c r="I376" s="176" t="e">
        <f aca="false">H376*$O$7</f>
        <v>#VALUE!</v>
      </c>
      <c r="J376" s="68" t="e">
        <f aca="false">I376*$P$7</f>
        <v>#VALUE!</v>
      </c>
      <c r="K376" s="68" t="e">
        <f aca="false">E376+F376+G376+H376+I376+J376</f>
        <v>#VALUE!</v>
      </c>
    </row>
    <row r="377" customFormat="false" ht="11.25" hidden="false" customHeight="true" outlineLevel="0" collapsed="false">
      <c r="A377" s="112"/>
      <c r="B377" s="179"/>
      <c r="C377" s="19"/>
      <c r="D377" s="77" t="s">
        <v>281</v>
      </c>
      <c r="E377" s="181" t="n">
        <v>12403.68</v>
      </c>
      <c r="F377" s="181" t="n">
        <v>12403.68</v>
      </c>
      <c r="G377" s="68" t="n">
        <f aca="false">F377*$M$7</f>
        <v>12813.00144</v>
      </c>
      <c r="H377" s="176" t="n">
        <f aca="false">G377*$N$7</f>
        <v>13235.83048752</v>
      </c>
      <c r="I377" s="176" t="n">
        <f aca="false">H377*$O$7</f>
        <v>13659.3770631206</v>
      </c>
      <c r="J377" s="68" t="n">
        <f aca="false">I377*$P$7</f>
        <v>14123.7958832667</v>
      </c>
      <c r="K377" s="68" t="n">
        <f aca="false">E377+F377+G377+H377+I377+J377</f>
        <v>78639.3648739074</v>
      </c>
    </row>
    <row r="378" customFormat="false" ht="11.25" hidden="false" customHeight="true" outlineLevel="0" collapsed="false">
      <c r="A378" s="112"/>
      <c r="B378" s="179"/>
      <c r="C378" s="19"/>
      <c r="D378" s="77" t="s">
        <v>32</v>
      </c>
      <c r="E378" s="178" t="s">
        <v>89</v>
      </c>
      <c r="F378" s="178" t="s">
        <v>89</v>
      </c>
      <c r="G378" s="68" t="e">
        <f aca="false">F378*$M$7</f>
        <v>#VALUE!</v>
      </c>
      <c r="H378" s="176" t="e">
        <f aca="false">G378*$N$7</f>
        <v>#VALUE!</v>
      </c>
      <c r="I378" s="176" t="e">
        <f aca="false">H378*$O$7</f>
        <v>#VALUE!</v>
      </c>
      <c r="J378" s="68" t="e">
        <f aca="false">I378*$P$7</f>
        <v>#VALUE!</v>
      </c>
      <c r="K378" s="68" t="e">
        <f aca="false">E378+F378+G378+H378+I378+J378</f>
        <v>#VALUE!</v>
      </c>
    </row>
    <row r="379" customFormat="false" ht="11.25" hidden="false" customHeight="true" outlineLevel="0" collapsed="false">
      <c r="A379" s="114" t="s">
        <v>328</v>
      </c>
      <c r="B379" s="179" t="s">
        <v>156</v>
      </c>
      <c r="C379" s="19" t="s">
        <v>35</v>
      </c>
      <c r="D379" s="77" t="s">
        <v>28</v>
      </c>
      <c r="E379" s="81" t="e">
        <f aca="false">E380+E381+E382+E383</f>
        <v>#VALUE!</v>
      </c>
      <c r="F379" s="81" t="e">
        <f aca="false">F380+F381+F382+F383</f>
        <v>#VALUE!</v>
      </c>
      <c r="G379" s="81" t="e">
        <f aca="false">G380+G381+G382+G383</f>
        <v>#VALUE!</v>
      </c>
      <c r="H379" s="81" t="e">
        <f aca="false">H380+H381+H382+H383</f>
        <v>#VALUE!</v>
      </c>
      <c r="I379" s="81" t="e">
        <f aca="false">I380+I381+I382+I383</f>
        <v>#VALUE!</v>
      </c>
      <c r="J379" s="81" t="e">
        <f aca="false">J380+J381+J382+J383</f>
        <v>#VALUE!</v>
      </c>
      <c r="K379" s="81" t="e">
        <f aca="false">K380+K381+K382+K383</f>
        <v>#VALUE!</v>
      </c>
    </row>
    <row r="380" customFormat="false" ht="11.25" hidden="false" customHeight="true" outlineLevel="0" collapsed="false">
      <c r="A380" s="112"/>
      <c r="B380" s="179"/>
      <c r="C380" s="19"/>
      <c r="D380" s="77" t="s">
        <v>29</v>
      </c>
      <c r="E380" s="178" t="s">
        <v>89</v>
      </c>
      <c r="F380" s="178" t="s">
        <v>89</v>
      </c>
      <c r="G380" s="68" t="e">
        <f aca="false">F380*$M$7</f>
        <v>#VALUE!</v>
      </c>
      <c r="H380" s="176" t="e">
        <f aca="false">G380*$N$7</f>
        <v>#VALUE!</v>
      </c>
      <c r="I380" s="176" t="e">
        <f aca="false">H380*$O$7</f>
        <v>#VALUE!</v>
      </c>
      <c r="J380" s="68" t="e">
        <f aca="false">I380*$P$7</f>
        <v>#VALUE!</v>
      </c>
      <c r="K380" s="68" t="e">
        <f aca="false">E380+F380+G380+H380+I380+J380</f>
        <v>#VALUE!</v>
      </c>
    </row>
    <row r="381" customFormat="false" ht="11.25" hidden="false" customHeight="true" outlineLevel="0" collapsed="false">
      <c r="A381" s="112"/>
      <c r="B381" s="179"/>
      <c r="C381" s="19"/>
      <c r="D381" s="77" t="s">
        <v>30</v>
      </c>
      <c r="E381" s="181" t="n">
        <v>1750.7</v>
      </c>
      <c r="F381" s="181" t="n">
        <v>1750.7</v>
      </c>
      <c r="G381" s="68" t="n">
        <f aca="false">F381*$M$7</f>
        <v>1808.4731</v>
      </c>
      <c r="H381" s="176" t="n">
        <f aca="false">G381*$N$7</f>
        <v>1868.1527123</v>
      </c>
      <c r="I381" s="176" t="n">
        <f aca="false">H381*$O$7</f>
        <v>1927.9335990936</v>
      </c>
      <c r="J381" s="68" t="n">
        <f aca="false">I381*$P$7</f>
        <v>1993.48334146278</v>
      </c>
      <c r="K381" s="68" t="n">
        <f aca="false">E381+F381+G381+H381+I381+J381</f>
        <v>11099.4427528564</v>
      </c>
    </row>
    <row r="382" customFormat="false" ht="11.25" hidden="false" customHeight="true" outlineLevel="0" collapsed="false">
      <c r="A382" s="112"/>
      <c r="B382" s="179"/>
      <c r="C382" s="19"/>
      <c r="D382" s="77" t="s">
        <v>281</v>
      </c>
      <c r="E382" s="182" t="n">
        <v>733.46</v>
      </c>
      <c r="F382" s="182" t="n">
        <v>733.46</v>
      </c>
      <c r="G382" s="68" t="n">
        <f aca="false">F382*$M$7</f>
        <v>757.66418</v>
      </c>
      <c r="H382" s="176" t="n">
        <f aca="false">G382*$N$7</f>
        <v>782.66709794</v>
      </c>
      <c r="I382" s="176" t="n">
        <f aca="false">H382*$O$7</f>
        <v>807.71244507408</v>
      </c>
      <c r="J382" s="68" t="n">
        <f aca="false">I382*$P$7</f>
        <v>835.174668206599</v>
      </c>
      <c r="K382" s="68" t="n">
        <f aca="false">E382+F382+G382+H382+I382+J382</f>
        <v>4650.13839122068</v>
      </c>
    </row>
    <row r="383" customFormat="false" ht="11.25" hidden="false" customHeight="true" outlineLevel="0" collapsed="false">
      <c r="A383" s="112"/>
      <c r="B383" s="179"/>
      <c r="C383" s="19"/>
      <c r="D383" s="77" t="s">
        <v>32</v>
      </c>
      <c r="E383" s="178" t="s">
        <v>89</v>
      </c>
      <c r="F383" s="178" t="s">
        <v>89</v>
      </c>
      <c r="G383" s="68" t="e">
        <f aca="false">F383*$M$7</f>
        <v>#VALUE!</v>
      </c>
      <c r="H383" s="176" t="e">
        <f aca="false">G383*$N$7</f>
        <v>#VALUE!</v>
      </c>
      <c r="I383" s="176" t="e">
        <f aca="false">H383*$O$7</f>
        <v>#VALUE!</v>
      </c>
      <c r="J383" s="68" t="e">
        <f aca="false">I383*$P$7</f>
        <v>#VALUE!</v>
      </c>
      <c r="K383" s="68" t="e">
        <f aca="false">E383+F383+G383+H383+I383+J383</f>
        <v>#VALUE!</v>
      </c>
    </row>
    <row r="384" customFormat="false" ht="11.25" hidden="false" customHeight="true" outlineLevel="0" collapsed="false">
      <c r="A384" s="114" t="s">
        <v>329</v>
      </c>
      <c r="B384" s="179" t="s">
        <v>158</v>
      </c>
      <c r="C384" s="19" t="s">
        <v>35</v>
      </c>
      <c r="D384" s="77" t="s">
        <v>28</v>
      </c>
      <c r="E384" s="81" t="e">
        <f aca="false">E385+E386+E387+E388</f>
        <v>#VALUE!</v>
      </c>
      <c r="F384" s="81" t="e">
        <f aca="false">F385+F386+F387+F388</f>
        <v>#VALUE!</v>
      </c>
      <c r="G384" s="81" t="e">
        <f aca="false">G385+G386+G387+G388</f>
        <v>#VALUE!</v>
      </c>
      <c r="H384" s="81" t="e">
        <f aca="false">H385+H386+H387+H388</f>
        <v>#VALUE!</v>
      </c>
      <c r="I384" s="81" t="e">
        <f aca="false">I385+I386+I387+I388</f>
        <v>#VALUE!</v>
      </c>
      <c r="J384" s="81" t="e">
        <f aca="false">J385+J386+J387+J388</f>
        <v>#VALUE!</v>
      </c>
      <c r="K384" s="81" t="e">
        <f aca="false">K385+K386+K387+K388</f>
        <v>#VALUE!</v>
      </c>
    </row>
    <row r="385" customFormat="false" ht="11.25" hidden="false" customHeight="true" outlineLevel="0" collapsed="false">
      <c r="A385" s="112"/>
      <c r="B385" s="179"/>
      <c r="C385" s="19"/>
      <c r="D385" s="77" t="s">
        <v>29</v>
      </c>
      <c r="E385" s="178" t="s">
        <v>89</v>
      </c>
      <c r="F385" s="178" t="s">
        <v>89</v>
      </c>
      <c r="G385" s="68" t="e">
        <f aca="false">F385*$M$7</f>
        <v>#VALUE!</v>
      </c>
      <c r="H385" s="176" t="e">
        <f aca="false">G385*$N$7</f>
        <v>#VALUE!</v>
      </c>
      <c r="I385" s="176" t="e">
        <f aca="false">H385*$O$7</f>
        <v>#VALUE!</v>
      </c>
      <c r="J385" s="68" t="e">
        <f aca="false">I385*$P$7</f>
        <v>#VALUE!</v>
      </c>
      <c r="K385" s="68" t="e">
        <f aca="false">E385+F385+G385+H385+I385+J385</f>
        <v>#VALUE!</v>
      </c>
    </row>
    <row r="386" customFormat="false" ht="11.25" hidden="false" customHeight="true" outlineLevel="0" collapsed="false">
      <c r="A386" s="112"/>
      <c r="B386" s="179"/>
      <c r="C386" s="19"/>
      <c r="D386" s="77" t="s">
        <v>30</v>
      </c>
      <c r="E386" s="178" t="s">
        <v>89</v>
      </c>
      <c r="F386" s="178" t="s">
        <v>89</v>
      </c>
      <c r="G386" s="68" t="e">
        <f aca="false">F386*$M$7</f>
        <v>#VALUE!</v>
      </c>
      <c r="H386" s="176" t="e">
        <f aca="false">G386*$N$7</f>
        <v>#VALUE!</v>
      </c>
      <c r="I386" s="176" t="e">
        <f aca="false">H386*$O$7</f>
        <v>#VALUE!</v>
      </c>
      <c r="J386" s="68" t="e">
        <f aca="false">I386*$P$7</f>
        <v>#VALUE!</v>
      </c>
      <c r="K386" s="68" t="e">
        <f aca="false">E386+F386+G386+H386+I386+J386</f>
        <v>#VALUE!</v>
      </c>
    </row>
    <row r="387" customFormat="false" ht="11.25" hidden="false" customHeight="true" outlineLevel="0" collapsed="false">
      <c r="A387" s="112"/>
      <c r="B387" s="179"/>
      <c r="C387" s="19"/>
      <c r="D387" s="77" t="s">
        <v>281</v>
      </c>
      <c r="E387" s="178" t="s">
        <v>89</v>
      </c>
      <c r="F387" s="178" t="s">
        <v>89</v>
      </c>
      <c r="G387" s="68" t="e">
        <f aca="false">F387*$M$7</f>
        <v>#VALUE!</v>
      </c>
      <c r="H387" s="176" t="e">
        <f aca="false">G387*$N$7</f>
        <v>#VALUE!</v>
      </c>
      <c r="I387" s="176" t="e">
        <f aca="false">H387*$O$7</f>
        <v>#VALUE!</v>
      </c>
      <c r="J387" s="68" t="e">
        <f aca="false">I387*$P$7</f>
        <v>#VALUE!</v>
      </c>
      <c r="K387" s="68" t="e">
        <f aca="false">E387+F387+G387+H387+I387+J387</f>
        <v>#VALUE!</v>
      </c>
    </row>
    <row r="388" customFormat="false" ht="11.25" hidden="false" customHeight="true" outlineLevel="0" collapsed="false">
      <c r="A388" s="112"/>
      <c r="B388" s="179"/>
      <c r="C388" s="19"/>
      <c r="D388" s="77" t="s">
        <v>32</v>
      </c>
      <c r="E388" s="178" t="s">
        <v>89</v>
      </c>
      <c r="F388" s="178" t="s">
        <v>89</v>
      </c>
      <c r="G388" s="68" t="e">
        <f aca="false">F388*$M$7</f>
        <v>#VALUE!</v>
      </c>
      <c r="H388" s="176" t="e">
        <f aca="false">G388*$N$7</f>
        <v>#VALUE!</v>
      </c>
      <c r="I388" s="176" t="e">
        <f aca="false">H388*$O$7</f>
        <v>#VALUE!</v>
      </c>
      <c r="J388" s="68" t="e">
        <f aca="false">I388*$P$7</f>
        <v>#VALUE!</v>
      </c>
      <c r="K388" s="68" t="e">
        <f aca="false">E388+F388+G388+H388+I388+J388</f>
        <v>#VALUE!</v>
      </c>
    </row>
    <row r="389" customFormat="false" ht="11.25" hidden="false" customHeight="true" outlineLevel="0" collapsed="false">
      <c r="A389" s="114" t="s">
        <v>330</v>
      </c>
      <c r="B389" s="179" t="s">
        <v>159</v>
      </c>
      <c r="C389" s="19" t="s">
        <v>35</v>
      </c>
      <c r="D389" s="77" t="s">
        <v>28</v>
      </c>
      <c r="E389" s="81" t="e">
        <f aca="false">E390+E391+E392+E393</f>
        <v>#VALUE!</v>
      </c>
      <c r="F389" s="81" t="e">
        <f aca="false">F390+F391+F392+F393</f>
        <v>#VALUE!</v>
      </c>
      <c r="G389" s="81" t="e">
        <f aca="false">G390+G391+G392+G393</f>
        <v>#VALUE!</v>
      </c>
      <c r="H389" s="81" t="e">
        <f aca="false">H390+H391+H392+H393</f>
        <v>#VALUE!</v>
      </c>
      <c r="I389" s="81" t="e">
        <f aca="false">I390+I391+I392+I393</f>
        <v>#VALUE!</v>
      </c>
      <c r="J389" s="81" t="e">
        <f aca="false">J390+J391+J392+J393</f>
        <v>#VALUE!</v>
      </c>
      <c r="K389" s="81" t="e">
        <f aca="false">K390+K391+K392+K393</f>
        <v>#VALUE!</v>
      </c>
    </row>
    <row r="390" customFormat="false" ht="11.25" hidden="false" customHeight="true" outlineLevel="0" collapsed="false">
      <c r="A390" s="112"/>
      <c r="B390" s="179"/>
      <c r="C390" s="19"/>
      <c r="D390" s="77" t="s">
        <v>29</v>
      </c>
      <c r="E390" s="178" t="s">
        <v>89</v>
      </c>
      <c r="F390" s="178" t="s">
        <v>89</v>
      </c>
      <c r="G390" s="68" t="e">
        <f aca="false">F390*$M$7</f>
        <v>#VALUE!</v>
      </c>
      <c r="H390" s="176" t="e">
        <f aca="false">G390*$N$7</f>
        <v>#VALUE!</v>
      </c>
      <c r="I390" s="176" t="e">
        <f aca="false">H390*$O$7</f>
        <v>#VALUE!</v>
      </c>
      <c r="J390" s="68" t="e">
        <f aca="false">I390*$P$7</f>
        <v>#VALUE!</v>
      </c>
      <c r="K390" s="68" t="e">
        <f aca="false">E390+F390+G390+H390+I390+J390</f>
        <v>#VALUE!</v>
      </c>
    </row>
    <row r="391" customFormat="false" ht="11.25" hidden="false" customHeight="true" outlineLevel="0" collapsed="false">
      <c r="A391" s="112"/>
      <c r="B391" s="179"/>
      <c r="C391" s="19"/>
      <c r="D391" s="77" t="s">
        <v>30</v>
      </c>
      <c r="E391" s="178" t="s">
        <v>89</v>
      </c>
      <c r="F391" s="178" t="s">
        <v>89</v>
      </c>
      <c r="G391" s="68" t="e">
        <f aca="false">F391*$M$7</f>
        <v>#VALUE!</v>
      </c>
      <c r="H391" s="176" t="e">
        <f aca="false">G391*$N$7</f>
        <v>#VALUE!</v>
      </c>
      <c r="I391" s="176" t="e">
        <f aca="false">H391*$O$7</f>
        <v>#VALUE!</v>
      </c>
      <c r="J391" s="68" t="e">
        <f aca="false">I391*$P$7</f>
        <v>#VALUE!</v>
      </c>
      <c r="K391" s="68" t="e">
        <f aca="false">E391+F391+G391+H391+I391+J391</f>
        <v>#VALUE!</v>
      </c>
    </row>
    <row r="392" customFormat="false" ht="11.25" hidden="false" customHeight="true" outlineLevel="0" collapsed="false">
      <c r="A392" s="112"/>
      <c r="B392" s="179"/>
      <c r="C392" s="19"/>
      <c r="D392" s="77" t="s">
        <v>281</v>
      </c>
      <c r="E392" s="181" t="n">
        <v>61783.74</v>
      </c>
      <c r="F392" s="181" t="n">
        <v>61783.74</v>
      </c>
      <c r="G392" s="68" t="n">
        <f aca="false">F392*$M$7</f>
        <v>63822.60342</v>
      </c>
      <c r="H392" s="176" t="n">
        <f aca="false">G392*$N$7</f>
        <v>65928.74933286</v>
      </c>
      <c r="I392" s="176" t="n">
        <f aca="false">H392*$O$7</f>
        <v>68038.4693115115</v>
      </c>
      <c r="J392" s="68" t="n">
        <f aca="false">I392*$P$7</f>
        <v>70351.7772681029</v>
      </c>
      <c r="K392" s="68" t="n">
        <f aca="false">E392+F392+G392+H392+I392+J392</f>
        <v>391709.079332474</v>
      </c>
    </row>
    <row r="393" customFormat="false" ht="11.25" hidden="false" customHeight="true" outlineLevel="0" collapsed="false">
      <c r="A393" s="112"/>
      <c r="B393" s="179"/>
      <c r="C393" s="19"/>
      <c r="D393" s="77" t="s">
        <v>32</v>
      </c>
      <c r="E393" s="178" t="s">
        <v>89</v>
      </c>
      <c r="F393" s="178" t="s">
        <v>89</v>
      </c>
      <c r="G393" s="68" t="e">
        <f aca="false">F393*$M$7</f>
        <v>#VALUE!</v>
      </c>
      <c r="H393" s="176" t="e">
        <f aca="false">G393*$N$7</f>
        <v>#VALUE!</v>
      </c>
      <c r="I393" s="176" t="e">
        <f aca="false">H393*$O$7</f>
        <v>#VALUE!</v>
      </c>
      <c r="J393" s="68" t="e">
        <f aca="false">I393*$P$7</f>
        <v>#VALUE!</v>
      </c>
      <c r="K393" s="68" t="e">
        <f aca="false">E393+F393+G393+H393+I393+J393</f>
        <v>#VALUE!</v>
      </c>
    </row>
    <row r="394" customFormat="false" ht="11.25" hidden="false" customHeight="true" outlineLevel="0" collapsed="false">
      <c r="A394" s="114" t="s">
        <v>331</v>
      </c>
      <c r="B394" s="179" t="s">
        <v>161</v>
      </c>
      <c r="C394" s="19" t="s">
        <v>35</v>
      </c>
      <c r="D394" s="77" t="s">
        <v>28</v>
      </c>
      <c r="E394" s="81" t="e">
        <f aca="false">E395+E396+E397+E398</f>
        <v>#VALUE!</v>
      </c>
      <c r="F394" s="81" t="e">
        <f aca="false">F395+F396+F397+F398</f>
        <v>#VALUE!</v>
      </c>
      <c r="G394" s="81" t="e">
        <f aca="false">G395+G396+G397+G398</f>
        <v>#VALUE!</v>
      </c>
      <c r="H394" s="81" t="e">
        <f aca="false">H395+H396+H397+H398</f>
        <v>#VALUE!</v>
      </c>
      <c r="I394" s="81" t="e">
        <f aca="false">I395+I396+I397+I398</f>
        <v>#VALUE!</v>
      </c>
      <c r="J394" s="81" t="e">
        <f aca="false">J395+J396+J397+J398</f>
        <v>#VALUE!</v>
      </c>
      <c r="K394" s="81" t="e">
        <f aca="false">K395+K396+K397+K398</f>
        <v>#VALUE!</v>
      </c>
    </row>
    <row r="395" customFormat="false" ht="11.25" hidden="false" customHeight="true" outlineLevel="0" collapsed="false">
      <c r="A395" s="112"/>
      <c r="B395" s="179"/>
      <c r="C395" s="19"/>
      <c r="D395" s="77" t="s">
        <v>29</v>
      </c>
      <c r="E395" s="178" t="s">
        <v>89</v>
      </c>
      <c r="F395" s="178" t="s">
        <v>89</v>
      </c>
      <c r="G395" s="68" t="e">
        <f aca="false">F395*$M$7</f>
        <v>#VALUE!</v>
      </c>
      <c r="H395" s="176" t="e">
        <f aca="false">G395*$N$7</f>
        <v>#VALUE!</v>
      </c>
      <c r="I395" s="176" t="e">
        <f aca="false">H395*$O$7</f>
        <v>#VALUE!</v>
      </c>
      <c r="J395" s="68" t="e">
        <f aca="false">I395*$P$7</f>
        <v>#VALUE!</v>
      </c>
      <c r="K395" s="68" t="e">
        <f aca="false">E395+F395+G395+H395+I395+J395</f>
        <v>#VALUE!</v>
      </c>
    </row>
    <row r="396" customFormat="false" ht="11.25" hidden="false" customHeight="true" outlineLevel="0" collapsed="false">
      <c r="A396" s="112"/>
      <c r="B396" s="179"/>
      <c r="C396" s="19"/>
      <c r="D396" s="77" t="s">
        <v>30</v>
      </c>
      <c r="E396" s="178" t="n">
        <v>0</v>
      </c>
      <c r="F396" s="178" t="s">
        <v>89</v>
      </c>
      <c r="G396" s="68" t="e">
        <f aca="false">F396*$M$7</f>
        <v>#VALUE!</v>
      </c>
      <c r="H396" s="176" t="e">
        <f aca="false">G396*$N$7</f>
        <v>#VALUE!</v>
      </c>
      <c r="I396" s="176" t="e">
        <f aca="false">H396*$O$7</f>
        <v>#VALUE!</v>
      </c>
      <c r="J396" s="68" t="e">
        <f aca="false">I396*$P$7</f>
        <v>#VALUE!</v>
      </c>
      <c r="K396" s="68" t="e">
        <f aca="false">E396+F396+G396+H396+I396+J396</f>
        <v>#VALUE!</v>
      </c>
    </row>
    <row r="397" customFormat="false" ht="11.25" hidden="false" customHeight="true" outlineLevel="0" collapsed="false">
      <c r="A397" s="112"/>
      <c r="B397" s="179"/>
      <c r="C397" s="19"/>
      <c r="D397" s="77" t="s">
        <v>281</v>
      </c>
      <c r="E397" s="181" t="n">
        <v>1406.75</v>
      </c>
      <c r="F397" s="181" t="n">
        <v>1406.75</v>
      </c>
      <c r="G397" s="68" t="n">
        <f aca="false">F397*$M$7</f>
        <v>1453.17275</v>
      </c>
      <c r="H397" s="176" t="n">
        <f aca="false">G397*$N$7</f>
        <v>1501.12745075</v>
      </c>
      <c r="I397" s="176" t="n">
        <f aca="false">H397*$O$7</f>
        <v>1549.163529174</v>
      </c>
      <c r="J397" s="68" t="n">
        <f aca="false">I397*$P$7</f>
        <v>1601.83508916592</v>
      </c>
      <c r="K397" s="68" t="n">
        <f aca="false">E397+F397+G397+H397+I397+J397</f>
        <v>8918.79881908992</v>
      </c>
    </row>
    <row r="398" customFormat="false" ht="11.25" hidden="false" customHeight="true" outlineLevel="0" collapsed="false">
      <c r="A398" s="112"/>
      <c r="B398" s="179"/>
      <c r="C398" s="19"/>
      <c r="D398" s="77" t="s">
        <v>32</v>
      </c>
      <c r="E398" s="178" t="s">
        <v>89</v>
      </c>
      <c r="F398" s="178" t="s">
        <v>89</v>
      </c>
      <c r="G398" s="68" t="e">
        <f aca="false">F398*$M$7</f>
        <v>#VALUE!</v>
      </c>
      <c r="H398" s="176" t="e">
        <f aca="false">G398*$N$7</f>
        <v>#VALUE!</v>
      </c>
      <c r="I398" s="176" t="e">
        <f aca="false">H398*$O$7</f>
        <v>#VALUE!</v>
      </c>
      <c r="J398" s="68" t="e">
        <f aca="false">I398*$P$7</f>
        <v>#VALUE!</v>
      </c>
      <c r="K398" s="68" t="e">
        <f aca="false">E398+F398+G398+H398+I398+J398</f>
        <v>#VALUE!</v>
      </c>
    </row>
    <row r="399" customFormat="false" ht="11.25" hidden="false" customHeight="true" outlineLevel="0" collapsed="false">
      <c r="A399" s="114" t="s">
        <v>332</v>
      </c>
      <c r="B399" s="183" t="s">
        <v>93</v>
      </c>
      <c r="C399" s="19" t="s">
        <v>35</v>
      </c>
      <c r="D399" s="77" t="s">
        <v>28</v>
      </c>
      <c r="E399" s="81" t="e">
        <f aca="false">E400+E401+E402+E403</f>
        <v>#VALUE!</v>
      </c>
      <c r="F399" s="81" t="e">
        <f aca="false">F400+F401+F402+F403</f>
        <v>#VALUE!</v>
      </c>
      <c r="G399" s="81" t="e">
        <f aca="false">G400+G401+G402+G403</f>
        <v>#VALUE!</v>
      </c>
      <c r="H399" s="81" t="e">
        <f aca="false">H400+H401+H402+H403</f>
        <v>#VALUE!</v>
      </c>
      <c r="I399" s="81" t="e">
        <f aca="false">I400+I401+I402+I403</f>
        <v>#VALUE!</v>
      </c>
      <c r="J399" s="81" t="e">
        <f aca="false">J400+J401+J402+J403</f>
        <v>#VALUE!</v>
      </c>
      <c r="K399" s="81" t="e">
        <f aca="false">K400+K401+K402+K403</f>
        <v>#VALUE!</v>
      </c>
    </row>
    <row r="400" customFormat="false" ht="11.25" hidden="false" customHeight="true" outlineLevel="0" collapsed="false">
      <c r="A400" s="112"/>
      <c r="B400" s="183"/>
      <c r="C400" s="19"/>
      <c r="D400" s="77" t="s">
        <v>29</v>
      </c>
      <c r="E400" s="178" t="s">
        <v>89</v>
      </c>
      <c r="F400" s="178" t="s">
        <v>89</v>
      </c>
      <c r="G400" s="68" t="e">
        <f aca="false">F400*$M$7</f>
        <v>#VALUE!</v>
      </c>
      <c r="H400" s="176" t="e">
        <f aca="false">G400*$N$7</f>
        <v>#VALUE!</v>
      </c>
      <c r="I400" s="176" t="e">
        <f aca="false">H400*$O$7</f>
        <v>#VALUE!</v>
      </c>
      <c r="J400" s="68" t="e">
        <f aca="false">I400*$P$7</f>
        <v>#VALUE!</v>
      </c>
      <c r="K400" s="68" t="e">
        <f aca="false">E400+F400+G400+H400+I400+J400</f>
        <v>#VALUE!</v>
      </c>
    </row>
    <row r="401" customFormat="false" ht="11.25" hidden="false" customHeight="true" outlineLevel="0" collapsed="false">
      <c r="A401" s="112"/>
      <c r="B401" s="183"/>
      <c r="C401" s="19"/>
      <c r="D401" s="77" t="s">
        <v>30</v>
      </c>
      <c r="E401" s="181" t="n">
        <v>17980.86</v>
      </c>
      <c r="F401" s="181" t="n">
        <v>17980.86</v>
      </c>
      <c r="G401" s="68" t="n">
        <f aca="false">F401*$M$7</f>
        <v>18574.22838</v>
      </c>
      <c r="H401" s="176" t="n">
        <f aca="false">G401*$N$7</f>
        <v>19187.17791654</v>
      </c>
      <c r="I401" s="176" t="n">
        <f aca="false">H401*$O$7</f>
        <v>19801.1676098693</v>
      </c>
      <c r="J401" s="68" t="n">
        <f aca="false">I401*$P$7</f>
        <v>20474.4073086048</v>
      </c>
      <c r="K401" s="68" t="n">
        <f aca="false">E401+F401+G401+H401+I401+J401</f>
        <v>113998.701215014</v>
      </c>
    </row>
    <row r="402" customFormat="false" ht="11.25" hidden="false" customHeight="true" outlineLevel="0" collapsed="false">
      <c r="A402" s="112"/>
      <c r="B402" s="183"/>
      <c r="C402" s="19"/>
      <c r="D402" s="77" t="s">
        <v>281</v>
      </c>
      <c r="E402" s="178" t="n">
        <v>0</v>
      </c>
      <c r="F402" s="178" t="s">
        <v>89</v>
      </c>
      <c r="G402" s="68" t="e">
        <f aca="false">F402*$M$7</f>
        <v>#VALUE!</v>
      </c>
      <c r="H402" s="176" t="e">
        <f aca="false">G402*$N$7</f>
        <v>#VALUE!</v>
      </c>
      <c r="I402" s="176" t="e">
        <f aca="false">H402*$O$7</f>
        <v>#VALUE!</v>
      </c>
      <c r="J402" s="68" t="e">
        <f aca="false">I402*$P$7</f>
        <v>#VALUE!</v>
      </c>
      <c r="K402" s="68" t="e">
        <f aca="false">E402+F402+G402+H402+I402+J402</f>
        <v>#VALUE!</v>
      </c>
    </row>
    <row r="403" customFormat="false" ht="11.25" hidden="false" customHeight="true" outlineLevel="0" collapsed="false">
      <c r="A403" s="112"/>
      <c r="B403" s="183"/>
      <c r="C403" s="19"/>
      <c r="D403" s="77" t="s">
        <v>32</v>
      </c>
      <c r="E403" s="178" t="s">
        <v>89</v>
      </c>
      <c r="F403" s="178" t="s">
        <v>89</v>
      </c>
      <c r="G403" s="68" t="e">
        <f aca="false">F403*$M$7</f>
        <v>#VALUE!</v>
      </c>
      <c r="H403" s="176" t="e">
        <f aca="false">G403*$N$7</f>
        <v>#VALUE!</v>
      </c>
      <c r="I403" s="176" t="e">
        <f aca="false">H403*$O$7</f>
        <v>#VALUE!</v>
      </c>
      <c r="J403" s="68" t="e">
        <f aca="false">I403*$P$7</f>
        <v>#VALUE!</v>
      </c>
      <c r="K403" s="68" t="e">
        <f aca="false">E403+F403+G403+H403+I403+J403</f>
        <v>#VALUE!</v>
      </c>
    </row>
    <row r="404" customFormat="false" ht="11.25" hidden="false" customHeight="true" outlineLevel="0" collapsed="false">
      <c r="A404" s="114" t="s">
        <v>333</v>
      </c>
      <c r="B404" s="179" t="s">
        <v>164</v>
      </c>
      <c r="C404" s="19" t="s">
        <v>35</v>
      </c>
      <c r="D404" s="77" t="s">
        <v>28</v>
      </c>
      <c r="E404" s="81" t="e">
        <f aca="false">E405+E406+E407+E408</f>
        <v>#VALUE!</v>
      </c>
      <c r="F404" s="81" t="e">
        <f aca="false">F405+F406+F407+F408</f>
        <v>#VALUE!</v>
      </c>
      <c r="G404" s="81" t="e">
        <f aca="false">G405+G406+G407+G408</f>
        <v>#VALUE!</v>
      </c>
      <c r="H404" s="81" t="e">
        <f aca="false">H405+H406+H407+H408</f>
        <v>#VALUE!</v>
      </c>
      <c r="I404" s="81" t="e">
        <f aca="false">I405+I406+I407+I408</f>
        <v>#VALUE!</v>
      </c>
      <c r="J404" s="81" t="e">
        <f aca="false">J405+J406+J407+J408</f>
        <v>#VALUE!</v>
      </c>
      <c r="K404" s="81" t="e">
        <f aca="false">K405+K406+K407+K408</f>
        <v>#VALUE!</v>
      </c>
    </row>
    <row r="405" customFormat="false" ht="11.25" hidden="false" customHeight="true" outlineLevel="0" collapsed="false">
      <c r="A405" s="112"/>
      <c r="B405" s="179"/>
      <c r="C405" s="19"/>
      <c r="D405" s="77" t="s">
        <v>29</v>
      </c>
      <c r="E405" s="178" t="s">
        <v>89</v>
      </c>
      <c r="F405" s="178" t="s">
        <v>89</v>
      </c>
      <c r="G405" s="68" t="e">
        <f aca="false">F405*$M$7</f>
        <v>#VALUE!</v>
      </c>
      <c r="H405" s="176" t="e">
        <f aca="false">G405*$N$7</f>
        <v>#VALUE!</v>
      </c>
      <c r="I405" s="176" t="e">
        <f aca="false">H405*$O$7</f>
        <v>#VALUE!</v>
      </c>
      <c r="J405" s="68" t="e">
        <f aca="false">I405*$P$7</f>
        <v>#VALUE!</v>
      </c>
      <c r="K405" s="68" t="e">
        <f aca="false">E405+F405+G405+H405+I405+J405</f>
        <v>#VALUE!</v>
      </c>
    </row>
    <row r="406" customFormat="false" ht="11.25" hidden="false" customHeight="true" outlineLevel="0" collapsed="false">
      <c r="A406" s="112"/>
      <c r="B406" s="179"/>
      <c r="C406" s="19"/>
      <c r="D406" s="77" t="s">
        <v>30</v>
      </c>
      <c r="E406" s="181" t="n">
        <v>8808.16</v>
      </c>
      <c r="F406" s="181" t="n">
        <v>8808.16</v>
      </c>
      <c r="G406" s="68" t="n">
        <f aca="false">F406*$M$7</f>
        <v>9098.82928</v>
      </c>
      <c r="H406" s="176" t="n">
        <f aca="false">G406*$N$7</f>
        <v>9399.09064624</v>
      </c>
      <c r="I406" s="176" t="n">
        <f aca="false">H406*$O$7</f>
        <v>9699.86154691968</v>
      </c>
      <c r="J406" s="68" t="n">
        <f aca="false">I406*$P$7</f>
        <v>10029.6568395149</v>
      </c>
      <c r="K406" s="68" t="n">
        <f aca="false">E406+F406+G406+H406+I406+J406</f>
        <v>55843.7583126746</v>
      </c>
    </row>
    <row r="407" customFormat="false" ht="11.25" hidden="false" customHeight="true" outlineLevel="0" collapsed="false">
      <c r="A407" s="112"/>
      <c r="B407" s="179"/>
      <c r="C407" s="19"/>
      <c r="D407" s="77" t="s">
        <v>281</v>
      </c>
      <c r="E407" s="178" t="s">
        <v>89</v>
      </c>
      <c r="F407" s="178" t="s">
        <v>89</v>
      </c>
      <c r="G407" s="68" t="e">
        <f aca="false">F407*$M$7</f>
        <v>#VALUE!</v>
      </c>
      <c r="H407" s="176" t="e">
        <f aca="false">G407*$N$7</f>
        <v>#VALUE!</v>
      </c>
      <c r="I407" s="176" t="e">
        <f aca="false">H407*$O$7</f>
        <v>#VALUE!</v>
      </c>
      <c r="J407" s="68" t="e">
        <f aca="false">I407*$P$7</f>
        <v>#VALUE!</v>
      </c>
      <c r="K407" s="68" t="e">
        <f aca="false">E407+F407+G407+H407+I407+J407</f>
        <v>#VALUE!</v>
      </c>
    </row>
    <row r="408" customFormat="false" ht="11.25" hidden="false" customHeight="true" outlineLevel="0" collapsed="false">
      <c r="A408" s="112"/>
      <c r="B408" s="179"/>
      <c r="C408" s="19"/>
      <c r="D408" s="77" t="s">
        <v>32</v>
      </c>
      <c r="E408" s="178" t="s">
        <v>89</v>
      </c>
      <c r="F408" s="178" t="s">
        <v>89</v>
      </c>
      <c r="G408" s="68" t="e">
        <f aca="false">F408*$M$7</f>
        <v>#VALUE!</v>
      </c>
      <c r="H408" s="176" t="e">
        <f aca="false">G408*$N$7</f>
        <v>#VALUE!</v>
      </c>
      <c r="I408" s="176" t="e">
        <f aca="false">H408*$O$7</f>
        <v>#VALUE!</v>
      </c>
      <c r="J408" s="68" t="e">
        <f aca="false">I408*$P$7</f>
        <v>#VALUE!</v>
      </c>
      <c r="K408" s="68" t="e">
        <f aca="false">E408+F408+G408+H408+I408+J408</f>
        <v>#VALUE!</v>
      </c>
    </row>
    <row r="409" s="122" customFormat="true" ht="14.25" hidden="false" customHeight="true" outlineLevel="0" collapsed="false">
      <c r="A409" s="117" t="n">
        <v>3.3</v>
      </c>
      <c r="B409" s="128" t="s">
        <v>334</v>
      </c>
      <c r="C409" s="119" t="s">
        <v>27</v>
      </c>
      <c r="D409" s="119" t="s">
        <v>28</v>
      </c>
      <c r="E409" s="80" t="e">
        <f aca="false">E410+E411+E412+E413</f>
        <v>#VALUE!</v>
      </c>
      <c r="F409" s="80" t="e">
        <f aca="false">F410+F411+F412+F413</f>
        <v>#VALUE!</v>
      </c>
      <c r="G409" s="80" t="e">
        <f aca="false">G410+G411+G412+G413</f>
        <v>#VALUE!</v>
      </c>
      <c r="H409" s="80" t="e">
        <f aca="false">H410+H411+H412+H413</f>
        <v>#VALUE!</v>
      </c>
      <c r="I409" s="80" t="e">
        <f aca="false">I410+I411+I412+I413</f>
        <v>#VALUE!</v>
      </c>
      <c r="J409" s="80" t="e">
        <f aca="false">J410+J411+J412+J413</f>
        <v>#VALUE!</v>
      </c>
      <c r="K409" s="80" t="e">
        <f aca="false">K410+K411+K412+K413</f>
        <v>#VALUE!</v>
      </c>
      <c r="L409" s="121" t="s">
        <v>371</v>
      </c>
    </row>
    <row r="410" customFormat="false" ht="14.25" hidden="false" customHeight="true" outlineLevel="0" collapsed="false">
      <c r="A410" s="65"/>
      <c r="B410" s="128"/>
      <c r="C410" s="123"/>
      <c r="D410" s="77" t="s">
        <v>29</v>
      </c>
      <c r="E410" s="68" t="e">
        <f aca="false">E415</f>
        <v>#VALUE!</v>
      </c>
      <c r="F410" s="68" t="e">
        <f aca="false">F415</f>
        <v>#VALUE!</v>
      </c>
      <c r="G410" s="68" t="e">
        <f aca="false">G415</f>
        <v>#VALUE!</v>
      </c>
      <c r="H410" s="68" t="e">
        <f aca="false">H415</f>
        <v>#VALUE!</v>
      </c>
      <c r="I410" s="68" t="e">
        <f aca="false">I415</f>
        <v>#VALUE!</v>
      </c>
      <c r="J410" s="68" t="e">
        <f aca="false">J415</f>
        <v>#VALUE!</v>
      </c>
      <c r="K410" s="68" t="e">
        <f aca="false">E410+F410+G410+H410+I410+J410</f>
        <v>#VALUE!</v>
      </c>
    </row>
    <row r="411" customFormat="false" ht="14.25" hidden="false" customHeight="true" outlineLevel="0" collapsed="false">
      <c r="A411" s="65"/>
      <c r="B411" s="128"/>
      <c r="C411" s="123"/>
      <c r="D411" s="77" t="s">
        <v>30</v>
      </c>
      <c r="E411" s="68" t="e">
        <f aca="false">E416</f>
        <v>#VALUE!</v>
      </c>
      <c r="F411" s="68" t="e">
        <f aca="false">F416</f>
        <v>#VALUE!</v>
      </c>
      <c r="G411" s="68" t="e">
        <f aca="false">G416</f>
        <v>#VALUE!</v>
      </c>
      <c r="H411" s="68" t="e">
        <f aca="false">H416</f>
        <v>#VALUE!</v>
      </c>
      <c r="I411" s="68" t="e">
        <f aca="false">I416</f>
        <v>#VALUE!</v>
      </c>
      <c r="J411" s="68" t="e">
        <f aca="false">J416</f>
        <v>#VALUE!</v>
      </c>
      <c r="K411" s="68" t="e">
        <f aca="false">E411+F411+G411+H411+I411+J411</f>
        <v>#VALUE!</v>
      </c>
    </row>
    <row r="412" customFormat="false" ht="14.25" hidden="false" customHeight="true" outlineLevel="0" collapsed="false">
      <c r="A412" s="65"/>
      <c r="B412" s="128"/>
      <c r="C412" s="123"/>
      <c r="D412" s="77" t="s">
        <v>281</v>
      </c>
      <c r="E412" s="68" t="n">
        <f aca="false">E417</f>
        <v>253952.27</v>
      </c>
      <c r="F412" s="68" t="n">
        <f aca="false">F417</f>
        <v>254196.01</v>
      </c>
      <c r="G412" s="68" t="n">
        <f aca="false">G417</f>
        <v>262584.47833</v>
      </c>
      <c r="H412" s="68" t="n">
        <f aca="false">H417</f>
        <v>271249.76611489</v>
      </c>
      <c r="I412" s="68" t="n">
        <f aca="false">I417</f>
        <v>279929.758630567</v>
      </c>
      <c r="J412" s="68" t="n">
        <f aca="false">J417</f>
        <v>289447.370424006</v>
      </c>
      <c r="K412" s="68" t="n">
        <f aca="false">E412+F412+G412+H412+I412+J412</f>
        <v>1611359.65349946</v>
      </c>
    </row>
    <row r="413" customFormat="false" ht="14.25" hidden="false" customHeight="true" outlineLevel="0" collapsed="false">
      <c r="A413" s="65"/>
      <c r="B413" s="128"/>
      <c r="C413" s="123"/>
      <c r="D413" s="77" t="s">
        <v>32</v>
      </c>
      <c r="E413" s="68" t="e">
        <f aca="false">E418</f>
        <v>#VALUE!</v>
      </c>
      <c r="F413" s="68" t="e">
        <f aca="false">F418</f>
        <v>#VALUE!</v>
      </c>
      <c r="G413" s="68" t="e">
        <f aca="false">G418</f>
        <v>#VALUE!</v>
      </c>
      <c r="H413" s="68" t="e">
        <f aca="false">H418</f>
        <v>#VALUE!</v>
      </c>
      <c r="I413" s="68" t="e">
        <f aca="false">I418</f>
        <v>#VALUE!</v>
      </c>
      <c r="J413" s="68" t="e">
        <f aca="false">J418</f>
        <v>#VALUE!</v>
      </c>
      <c r="K413" s="68" t="e">
        <f aca="false">E413+F413+G413+H413+I413+J413</f>
        <v>#VALUE!</v>
      </c>
    </row>
    <row r="414" customFormat="false" ht="14.25" hidden="false" customHeight="true" outlineLevel="0" collapsed="false">
      <c r="A414" s="65"/>
      <c r="B414" s="128"/>
      <c r="C414" s="119" t="s">
        <v>34</v>
      </c>
      <c r="D414" s="77" t="s">
        <v>28</v>
      </c>
      <c r="E414" s="80" t="e">
        <f aca="false">E415+E416+E417+E418</f>
        <v>#VALUE!</v>
      </c>
      <c r="F414" s="80" t="e">
        <f aca="false">F415+F416+F417+F418</f>
        <v>#VALUE!</v>
      </c>
      <c r="G414" s="80" t="e">
        <f aca="false">G415+G416+G417+G418</f>
        <v>#VALUE!</v>
      </c>
      <c r="H414" s="80" t="e">
        <f aca="false">H415+H416+H417+H418</f>
        <v>#VALUE!</v>
      </c>
      <c r="I414" s="80" t="e">
        <f aca="false">I415+I416+I417+I418</f>
        <v>#VALUE!</v>
      </c>
      <c r="J414" s="80" t="e">
        <f aca="false">J415+J416+J417+J418</f>
        <v>#VALUE!</v>
      </c>
      <c r="K414" s="80" t="e">
        <f aca="false">K415+K416+K417+K418</f>
        <v>#VALUE!</v>
      </c>
    </row>
    <row r="415" customFormat="false" ht="14.25" hidden="false" customHeight="true" outlineLevel="0" collapsed="false">
      <c r="A415" s="65"/>
      <c r="B415" s="128"/>
      <c r="C415" s="123"/>
      <c r="D415" s="77" t="s">
        <v>29</v>
      </c>
      <c r="E415" s="68" t="e">
        <f aca="false">E420+E425</f>
        <v>#VALUE!</v>
      </c>
      <c r="F415" s="68" t="e">
        <f aca="false">F420+F425</f>
        <v>#VALUE!</v>
      </c>
      <c r="G415" s="68" t="e">
        <f aca="false">G420+G425</f>
        <v>#VALUE!</v>
      </c>
      <c r="H415" s="68" t="e">
        <f aca="false">H420+H425</f>
        <v>#VALUE!</v>
      </c>
      <c r="I415" s="68" t="e">
        <f aca="false">I420+I425</f>
        <v>#VALUE!</v>
      </c>
      <c r="J415" s="68" t="e">
        <f aca="false">J420+J425</f>
        <v>#VALUE!</v>
      </c>
      <c r="K415" s="68" t="e">
        <f aca="false">E415+F415+G415+H415+I415+J415</f>
        <v>#VALUE!</v>
      </c>
    </row>
    <row r="416" customFormat="false" ht="14.25" hidden="false" customHeight="true" outlineLevel="0" collapsed="false">
      <c r="A416" s="65"/>
      <c r="B416" s="128"/>
      <c r="C416" s="123"/>
      <c r="D416" s="77" t="s">
        <v>30</v>
      </c>
      <c r="E416" s="68" t="e">
        <f aca="false">E421+E426</f>
        <v>#VALUE!</v>
      </c>
      <c r="F416" s="68" t="e">
        <f aca="false">F421+F426</f>
        <v>#VALUE!</v>
      </c>
      <c r="G416" s="68" t="e">
        <f aca="false">G421+G426</f>
        <v>#VALUE!</v>
      </c>
      <c r="H416" s="68" t="e">
        <f aca="false">H421+H426</f>
        <v>#VALUE!</v>
      </c>
      <c r="I416" s="68" t="e">
        <f aca="false">I421+I426</f>
        <v>#VALUE!</v>
      </c>
      <c r="J416" s="68" t="e">
        <f aca="false">J421+J426</f>
        <v>#VALUE!</v>
      </c>
      <c r="K416" s="68" t="e">
        <f aca="false">E416+F416+G416+H416+I416+J416</f>
        <v>#VALUE!</v>
      </c>
    </row>
    <row r="417" customFormat="false" ht="14.25" hidden="false" customHeight="true" outlineLevel="0" collapsed="false">
      <c r="A417" s="65"/>
      <c r="B417" s="128"/>
      <c r="C417" s="123"/>
      <c r="D417" s="77" t="s">
        <v>281</v>
      </c>
      <c r="E417" s="68" t="n">
        <f aca="false">E422+E427</f>
        <v>253952.27</v>
      </c>
      <c r="F417" s="68" t="n">
        <f aca="false">F422+F427</f>
        <v>254196.01</v>
      </c>
      <c r="G417" s="68" t="n">
        <f aca="false">G422+G427</f>
        <v>262584.47833</v>
      </c>
      <c r="H417" s="68" t="n">
        <f aca="false">H422+H427</f>
        <v>271249.76611489</v>
      </c>
      <c r="I417" s="68" t="n">
        <f aca="false">I422+I427</f>
        <v>279929.758630567</v>
      </c>
      <c r="J417" s="68" t="n">
        <f aca="false">J422+J427</f>
        <v>289447.370424006</v>
      </c>
      <c r="K417" s="68" t="n">
        <f aca="false">E417+F417+G417+H417+I417+J417</f>
        <v>1611359.65349946</v>
      </c>
    </row>
    <row r="418" customFormat="false" ht="14.25" hidden="false" customHeight="true" outlineLevel="0" collapsed="false">
      <c r="A418" s="65"/>
      <c r="B418" s="128"/>
      <c r="C418" s="123"/>
      <c r="D418" s="77" t="s">
        <v>32</v>
      </c>
      <c r="E418" s="68" t="e">
        <f aca="false">E423+E428</f>
        <v>#VALUE!</v>
      </c>
      <c r="F418" s="68" t="e">
        <f aca="false">F423+F428</f>
        <v>#VALUE!</v>
      </c>
      <c r="G418" s="68" t="e">
        <f aca="false">G423+G428</f>
        <v>#VALUE!</v>
      </c>
      <c r="H418" s="68" t="e">
        <f aca="false">H423+H428</f>
        <v>#VALUE!</v>
      </c>
      <c r="I418" s="68" t="e">
        <f aca="false">I423+I428</f>
        <v>#VALUE!</v>
      </c>
      <c r="J418" s="68" t="e">
        <f aca="false">J423+J428</f>
        <v>#VALUE!</v>
      </c>
      <c r="K418" s="68" t="e">
        <f aca="false">E418+F418+G418+H418+I418+J418</f>
        <v>#VALUE!</v>
      </c>
    </row>
    <row r="419" customFormat="false" ht="14.25" hidden="false" customHeight="true" outlineLevel="0" collapsed="false">
      <c r="A419" s="114" t="s">
        <v>171</v>
      </c>
      <c r="B419" s="184" t="s">
        <v>168</v>
      </c>
      <c r="C419" s="77" t="s">
        <v>34</v>
      </c>
      <c r="D419" s="77" t="s">
        <v>28</v>
      </c>
      <c r="E419" s="80" t="e">
        <f aca="false">E420+E421+E422+E423</f>
        <v>#VALUE!</v>
      </c>
      <c r="F419" s="80" t="e">
        <f aca="false">F420+F421+F422+F423</f>
        <v>#VALUE!</v>
      </c>
      <c r="G419" s="80" t="e">
        <f aca="false">G420+G421+G422+G423</f>
        <v>#VALUE!</v>
      </c>
      <c r="H419" s="80" t="e">
        <f aca="false">H420+H421+H422+H423</f>
        <v>#VALUE!</v>
      </c>
      <c r="I419" s="80" t="e">
        <f aca="false">I420+I421+I422+I423</f>
        <v>#VALUE!</v>
      </c>
      <c r="J419" s="80" t="e">
        <f aca="false">J420+J421+J422+J423</f>
        <v>#VALUE!</v>
      </c>
      <c r="K419" s="80" t="e">
        <f aca="false">K420+K421+K422+K423</f>
        <v>#VALUE!</v>
      </c>
    </row>
    <row r="420" customFormat="false" ht="14.25" hidden="false" customHeight="true" outlineLevel="0" collapsed="false">
      <c r="A420" s="112"/>
      <c r="B420" s="184"/>
      <c r="C420" s="66"/>
      <c r="D420" s="77" t="s">
        <v>29</v>
      </c>
      <c r="E420" s="178" t="s">
        <v>89</v>
      </c>
      <c r="F420" s="178" t="s">
        <v>89</v>
      </c>
      <c r="G420" s="68" t="e">
        <f aca="false">F420*$M$7</f>
        <v>#VALUE!</v>
      </c>
      <c r="H420" s="176" t="e">
        <f aca="false">G420*$N$7</f>
        <v>#VALUE!</v>
      </c>
      <c r="I420" s="176" t="e">
        <f aca="false">H420*$O$7</f>
        <v>#VALUE!</v>
      </c>
      <c r="J420" s="68" t="e">
        <f aca="false">I420*$P$7</f>
        <v>#VALUE!</v>
      </c>
      <c r="K420" s="68" t="e">
        <f aca="false">E420+F420+G420+H420+I420+J420</f>
        <v>#VALUE!</v>
      </c>
    </row>
    <row r="421" customFormat="false" ht="14.25" hidden="false" customHeight="true" outlineLevel="0" collapsed="false">
      <c r="A421" s="112"/>
      <c r="B421" s="184"/>
      <c r="C421" s="66"/>
      <c r="D421" s="77" t="s">
        <v>30</v>
      </c>
      <c r="E421" s="178" t="s">
        <v>89</v>
      </c>
      <c r="F421" s="178" t="s">
        <v>89</v>
      </c>
      <c r="G421" s="68" t="e">
        <f aca="false">F421*$M$7</f>
        <v>#VALUE!</v>
      </c>
      <c r="H421" s="176" t="e">
        <f aca="false">G421*$N$7</f>
        <v>#VALUE!</v>
      </c>
      <c r="I421" s="176" t="e">
        <f aca="false">H421*$O$7</f>
        <v>#VALUE!</v>
      </c>
      <c r="J421" s="68" t="e">
        <f aca="false">I421*$P$7</f>
        <v>#VALUE!</v>
      </c>
      <c r="K421" s="68" t="e">
        <f aca="false">E421+F421+G421+H421+I421+J421</f>
        <v>#VALUE!</v>
      </c>
    </row>
    <row r="422" customFormat="false" ht="14.25" hidden="false" customHeight="true" outlineLevel="0" collapsed="false">
      <c r="A422" s="112"/>
      <c r="B422" s="184"/>
      <c r="C422" s="66"/>
      <c r="D422" s="77" t="s">
        <v>281</v>
      </c>
      <c r="E422" s="182" t="n">
        <v>253667.27</v>
      </c>
      <c r="F422" s="182" t="n">
        <v>253911.01</v>
      </c>
      <c r="G422" s="68" t="n">
        <f aca="false">F422*$M$7</f>
        <v>262290.07333</v>
      </c>
      <c r="H422" s="176" t="n">
        <f aca="false">G422*$N$7</f>
        <v>270945.64574989</v>
      </c>
      <c r="I422" s="176" t="n">
        <f aca="false">H422*$O$7</f>
        <v>279615.906413886</v>
      </c>
      <c r="J422" s="68" t="n">
        <f aca="false">I422*$P$7</f>
        <v>289122.847231959</v>
      </c>
      <c r="K422" s="68" t="n">
        <f aca="false">E422+F422+G422+H422+I422+J422</f>
        <v>1609552.75272574</v>
      </c>
    </row>
    <row r="423" customFormat="false" ht="14.25" hidden="false" customHeight="true" outlineLevel="0" collapsed="false">
      <c r="A423" s="112"/>
      <c r="B423" s="184"/>
      <c r="C423" s="66"/>
      <c r="D423" s="77" t="s">
        <v>32</v>
      </c>
      <c r="E423" s="178" t="s">
        <v>89</v>
      </c>
      <c r="F423" s="178" t="s">
        <v>89</v>
      </c>
      <c r="G423" s="68" t="e">
        <f aca="false">F423*$M$7</f>
        <v>#VALUE!</v>
      </c>
      <c r="H423" s="176" t="e">
        <f aca="false">G423*$N$7</f>
        <v>#VALUE!</v>
      </c>
      <c r="I423" s="176" t="e">
        <f aca="false">H423*$O$7</f>
        <v>#VALUE!</v>
      </c>
      <c r="J423" s="68" t="e">
        <f aca="false">I423*$P$7</f>
        <v>#VALUE!</v>
      </c>
      <c r="K423" s="68" t="e">
        <f aca="false">E423+F423+G423+H423+I423+J423</f>
        <v>#VALUE!</v>
      </c>
    </row>
    <row r="424" customFormat="false" ht="14.25" hidden="false" customHeight="true" outlineLevel="0" collapsed="false">
      <c r="A424" s="114" t="s">
        <v>172</v>
      </c>
      <c r="B424" s="184" t="s">
        <v>382</v>
      </c>
      <c r="C424" s="77" t="s">
        <v>34</v>
      </c>
      <c r="D424" s="77" t="s">
        <v>28</v>
      </c>
      <c r="E424" s="80" t="e">
        <f aca="false">E425+E426+E427+E428</f>
        <v>#VALUE!</v>
      </c>
      <c r="F424" s="80" t="e">
        <f aca="false">F425+F426+F427+F428</f>
        <v>#VALUE!</v>
      </c>
      <c r="G424" s="80" t="e">
        <f aca="false">G425+G426+G427+G428</f>
        <v>#VALUE!</v>
      </c>
      <c r="H424" s="80" t="e">
        <f aca="false">H425+H426+H427+H428</f>
        <v>#VALUE!</v>
      </c>
      <c r="I424" s="80" t="e">
        <f aca="false">I425+I426+I427+I428</f>
        <v>#VALUE!</v>
      </c>
      <c r="J424" s="80" t="e">
        <f aca="false">J425+J426+J427+J428</f>
        <v>#VALUE!</v>
      </c>
      <c r="K424" s="80" t="e">
        <f aca="false">K425+K426+K427+K428</f>
        <v>#VALUE!</v>
      </c>
    </row>
    <row r="425" customFormat="false" ht="14.25" hidden="false" customHeight="true" outlineLevel="0" collapsed="false">
      <c r="A425" s="112"/>
      <c r="B425" s="184"/>
      <c r="C425" s="66"/>
      <c r="D425" s="77" t="s">
        <v>29</v>
      </c>
      <c r="E425" s="176" t="s">
        <v>89</v>
      </c>
      <c r="F425" s="176" t="s">
        <v>89</v>
      </c>
      <c r="G425" s="68" t="e">
        <f aca="false">F425*$M$7</f>
        <v>#VALUE!</v>
      </c>
      <c r="H425" s="176" t="e">
        <f aca="false">G425*$N$7</f>
        <v>#VALUE!</v>
      </c>
      <c r="I425" s="176" t="e">
        <f aca="false">H425*$O$7</f>
        <v>#VALUE!</v>
      </c>
      <c r="J425" s="68" t="e">
        <f aca="false">I425*$P$7</f>
        <v>#VALUE!</v>
      </c>
      <c r="K425" s="68" t="e">
        <f aca="false">E425+F425+G425+H425+I425+J425</f>
        <v>#VALUE!</v>
      </c>
    </row>
    <row r="426" customFormat="false" ht="14.25" hidden="false" customHeight="true" outlineLevel="0" collapsed="false">
      <c r="A426" s="112"/>
      <c r="B426" s="184"/>
      <c r="C426" s="66"/>
      <c r="D426" s="77" t="s">
        <v>30</v>
      </c>
      <c r="E426" s="176" t="s">
        <v>89</v>
      </c>
      <c r="F426" s="176" t="s">
        <v>89</v>
      </c>
      <c r="G426" s="68" t="e">
        <f aca="false">F426*$M$7</f>
        <v>#VALUE!</v>
      </c>
      <c r="H426" s="176" t="e">
        <f aca="false">G426*$N$7</f>
        <v>#VALUE!</v>
      </c>
      <c r="I426" s="176" t="e">
        <f aca="false">H426*$O$7</f>
        <v>#VALUE!</v>
      </c>
      <c r="J426" s="68" t="e">
        <f aca="false">I426*$P$7</f>
        <v>#VALUE!</v>
      </c>
      <c r="K426" s="68" t="e">
        <f aca="false">E426+F426+G426+H426+I426+J426</f>
        <v>#VALUE!</v>
      </c>
    </row>
    <row r="427" customFormat="false" ht="14.25" hidden="false" customHeight="true" outlineLevel="0" collapsed="false">
      <c r="A427" s="112"/>
      <c r="B427" s="184"/>
      <c r="C427" s="66"/>
      <c r="D427" s="77" t="s">
        <v>281</v>
      </c>
      <c r="E427" s="181" t="n">
        <v>285</v>
      </c>
      <c r="F427" s="181" t="n">
        <v>285</v>
      </c>
      <c r="G427" s="68" t="n">
        <f aca="false">F427*$M$7</f>
        <v>294.405</v>
      </c>
      <c r="H427" s="176" t="n">
        <f aca="false">G427*$N$7</f>
        <v>304.120365</v>
      </c>
      <c r="I427" s="176" t="n">
        <f aca="false">H427*$O$7</f>
        <v>313.85221668</v>
      </c>
      <c r="J427" s="68" t="n">
        <f aca="false">I427*$P$7</f>
        <v>324.52319204712</v>
      </c>
      <c r="K427" s="68" t="n">
        <f aca="false">E427+F427+G427+H427+I427+J427</f>
        <v>1806.90077372712</v>
      </c>
    </row>
    <row r="428" customFormat="false" ht="14.25" hidden="false" customHeight="true" outlineLevel="0" collapsed="false">
      <c r="A428" s="112"/>
      <c r="B428" s="184"/>
      <c r="C428" s="66"/>
      <c r="D428" s="77" t="s">
        <v>32</v>
      </c>
      <c r="E428" s="176" t="s">
        <v>89</v>
      </c>
      <c r="F428" s="176" t="s">
        <v>89</v>
      </c>
      <c r="G428" s="68" t="e">
        <f aca="false">F428*$M$7</f>
        <v>#VALUE!</v>
      </c>
      <c r="H428" s="176" t="e">
        <f aca="false">G428*$N$7</f>
        <v>#VALUE!</v>
      </c>
      <c r="I428" s="176" t="e">
        <f aca="false">H428*$O$7</f>
        <v>#VALUE!</v>
      </c>
      <c r="J428" s="68" t="e">
        <f aca="false">I428*$P$7</f>
        <v>#VALUE!</v>
      </c>
      <c r="K428" s="68" t="e">
        <f aca="false">E428+F428+G428+H428+I428+J428</f>
        <v>#VALUE!</v>
      </c>
    </row>
    <row r="429" s="83" customFormat="true" ht="35.25" hidden="false" customHeight="true" outlineLevel="0" collapsed="false">
      <c r="A429" s="78" t="n">
        <v>3.4</v>
      </c>
      <c r="B429" s="94" t="s">
        <v>335</v>
      </c>
      <c r="C429" s="79" t="s">
        <v>27</v>
      </c>
      <c r="D429" s="79" t="s">
        <v>28</v>
      </c>
      <c r="E429" s="81" t="e">
        <f aca="false">E430+E431+E432+E433</f>
        <v>#VALUE!</v>
      </c>
      <c r="F429" s="81" t="e">
        <f aca="false">F430+F431+F432+F433</f>
        <v>#VALUE!</v>
      </c>
      <c r="G429" s="81" t="e">
        <f aca="false">G430+G431+G432+G433</f>
        <v>#VALUE!</v>
      </c>
      <c r="H429" s="81" t="e">
        <f aca="false">H430+H431+H432+H433</f>
        <v>#VALUE!</v>
      </c>
      <c r="I429" s="81" t="e">
        <f aca="false">I430+I431+I432+I433</f>
        <v>#VALUE!</v>
      </c>
      <c r="J429" s="81" t="e">
        <f aca="false">J430+J431+J432+J433</f>
        <v>#VALUE!</v>
      </c>
      <c r="K429" s="81" t="e">
        <f aca="false">K430+K431+K432+K433</f>
        <v>#VALUE!</v>
      </c>
    </row>
    <row r="430" customFormat="false" ht="12.75" hidden="false" customHeight="true" outlineLevel="0" collapsed="false">
      <c r="A430" s="65"/>
      <c r="B430" s="94"/>
      <c r="C430" s="66"/>
      <c r="D430" s="77" t="s">
        <v>29</v>
      </c>
      <c r="E430" s="68" t="e">
        <f aca="false">E435</f>
        <v>#VALUE!</v>
      </c>
      <c r="F430" s="68" t="e">
        <f aca="false">F435</f>
        <v>#VALUE!</v>
      </c>
      <c r="G430" s="68" t="e">
        <f aca="false">G435</f>
        <v>#VALUE!</v>
      </c>
      <c r="H430" s="68" t="e">
        <f aca="false">H435</f>
        <v>#VALUE!</v>
      </c>
      <c r="I430" s="68" t="e">
        <f aca="false">I435</f>
        <v>#VALUE!</v>
      </c>
      <c r="J430" s="68" t="e">
        <f aca="false">J435</f>
        <v>#VALUE!</v>
      </c>
      <c r="K430" s="68" t="e">
        <f aca="false">E430+F430+G430+H430+I430+J430</f>
        <v>#VALUE!</v>
      </c>
    </row>
    <row r="431" customFormat="false" ht="12.75" hidden="false" customHeight="true" outlineLevel="0" collapsed="false">
      <c r="A431" s="65"/>
      <c r="B431" s="94"/>
      <c r="C431" s="66"/>
      <c r="D431" s="77" t="s">
        <v>30</v>
      </c>
      <c r="E431" s="68" t="e">
        <f aca="false">E436</f>
        <v>#VALUE!</v>
      </c>
      <c r="F431" s="68" t="e">
        <f aca="false">F436</f>
        <v>#VALUE!</v>
      </c>
      <c r="G431" s="68" t="e">
        <f aca="false">G436</f>
        <v>#VALUE!</v>
      </c>
      <c r="H431" s="68" t="e">
        <f aca="false">H436</f>
        <v>#VALUE!</v>
      </c>
      <c r="I431" s="68" t="e">
        <f aca="false">I436</f>
        <v>#VALUE!</v>
      </c>
      <c r="J431" s="68" t="e">
        <f aca="false">J436</f>
        <v>#VALUE!</v>
      </c>
      <c r="K431" s="68" t="e">
        <f aca="false">E431+F431+G431+H431+I431+J431</f>
        <v>#VALUE!</v>
      </c>
    </row>
    <row r="432" customFormat="false" ht="12.75" hidden="false" customHeight="true" outlineLevel="0" collapsed="false">
      <c r="A432" s="65"/>
      <c r="B432" s="94"/>
      <c r="C432" s="66"/>
      <c r="D432" s="77" t="s">
        <v>281</v>
      </c>
      <c r="E432" s="68" t="e">
        <f aca="false">E437</f>
        <v>#VALUE!</v>
      </c>
      <c r="F432" s="68" t="e">
        <f aca="false">F437</f>
        <v>#VALUE!</v>
      </c>
      <c r="G432" s="68" t="e">
        <f aca="false">G437</f>
        <v>#VALUE!</v>
      </c>
      <c r="H432" s="68" t="e">
        <f aca="false">H437</f>
        <v>#VALUE!</v>
      </c>
      <c r="I432" s="68" t="e">
        <f aca="false">I437</f>
        <v>#VALUE!</v>
      </c>
      <c r="J432" s="68" t="e">
        <f aca="false">J437</f>
        <v>#VALUE!</v>
      </c>
      <c r="K432" s="68" t="e">
        <f aca="false">E432+F432+G432+H432+I432+J432</f>
        <v>#VALUE!</v>
      </c>
    </row>
    <row r="433" customFormat="false" ht="12.75" hidden="false" customHeight="true" outlineLevel="0" collapsed="false">
      <c r="A433" s="65"/>
      <c r="B433" s="94"/>
      <c r="C433" s="66"/>
      <c r="D433" s="77" t="s">
        <v>32</v>
      </c>
      <c r="E433" s="68" t="e">
        <f aca="false">E438</f>
        <v>#VALUE!</v>
      </c>
      <c r="F433" s="68" t="e">
        <f aca="false">F438</f>
        <v>#VALUE!</v>
      </c>
      <c r="G433" s="68" t="e">
        <f aca="false">G438</f>
        <v>#VALUE!</v>
      </c>
      <c r="H433" s="68" t="e">
        <f aca="false">H438</f>
        <v>#VALUE!</v>
      </c>
      <c r="I433" s="68" t="e">
        <f aca="false">I438</f>
        <v>#VALUE!</v>
      </c>
      <c r="J433" s="68" t="e">
        <f aca="false">J438</f>
        <v>#VALUE!</v>
      </c>
      <c r="K433" s="68" t="e">
        <f aca="false">E433+F433+G433+H433+I433+J433</f>
        <v>#VALUE!</v>
      </c>
    </row>
    <row r="434" customFormat="false" ht="27" hidden="false" customHeight="true" outlineLevel="0" collapsed="false">
      <c r="A434" s="65"/>
      <c r="B434" s="94"/>
      <c r="C434" s="113" t="s">
        <v>35</v>
      </c>
      <c r="D434" s="79" t="s">
        <v>28</v>
      </c>
      <c r="E434" s="81" t="e">
        <f aca="false">E435+E436+E437+E438</f>
        <v>#VALUE!</v>
      </c>
      <c r="F434" s="81" t="e">
        <f aca="false">F435+F436+F437+F438</f>
        <v>#VALUE!</v>
      </c>
      <c r="G434" s="81" t="e">
        <f aca="false">G435+G436+G437+G438</f>
        <v>#VALUE!</v>
      </c>
      <c r="H434" s="81" t="e">
        <f aca="false">H435+H436+H437+H438</f>
        <v>#VALUE!</v>
      </c>
      <c r="I434" s="81" t="e">
        <f aca="false">I435+I436+I437+I438</f>
        <v>#VALUE!</v>
      </c>
      <c r="J434" s="81" t="e">
        <f aca="false">J435+J436+J437+J438</f>
        <v>#VALUE!</v>
      </c>
      <c r="K434" s="81" t="e">
        <f aca="false">K435+K436+K437+K438</f>
        <v>#VALUE!</v>
      </c>
    </row>
    <row r="435" customFormat="false" ht="12.75" hidden="false" customHeight="true" outlineLevel="0" collapsed="false">
      <c r="A435" s="65"/>
      <c r="B435" s="94"/>
      <c r="C435" s="94"/>
      <c r="D435" s="77" t="s">
        <v>29</v>
      </c>
      <c r="E435" s="68" t="e">
        <f aca="false">E440+E445+E450+E455+E460</f>
        <v>#VALUE!</v>
      </c>
      <c r="F435" s="68" t="e">
        <f aca="false">F440+F445+F450+F455+F460</f>
        <v>#VALUE!</v>
      </c>
      <c r="G435" s="68" t="e">
        <f aca="false">G440+G445+G450+G455+G460</f>
        <v>#VALUE!</v>
      </c>
      <c r="H435" s="68" t="e">
        <f aca="false">H440+H445+H450+H455+H460</f>
        <v>#VALUE!</v>
      </c>
      <c r="I435" s="68" t="e">
        <f aca="false">I440+I445+I450+I455+I460</f>
        <v>#VALUE!</v>
      </c>
      <c r="J435" s="68" t="e">
        <f aca="false">J440+J445+J450+J455+J460</f>
        <v>#VALUE!</v>
      </c>
      <c r="K435" s="68" t="e">
        <f aca="false">E435+F435+G435+H435+I435+J435</f>
        <v>#VALUE!</v>
      </c>
    </row>
    <row r="436" customFormat="false" ht="12.75" hidden="false" customHeight="true" outlineLevel="0" collapsed="false">
      <c r="A436" s="65"/>
      <c r="B436" s="94"/>
      <c r="C436" s="94"/>
      <c r="D436" s="77" t="s">
        <v>30</v>
      </c>
      <c r="E436" s="68" t="e">
        <f aca="false">E441+E446+E451+E456+E461</f>
        <v>#VALUE!</v>
      </c>
      <c r="F436" s="68" t="e">
        <f aca="false">F441+F446+F451+F456+F461</f>
        <v>#VALUE!</v>
      </c>
      <c r="G436" s="68" t="e">
        <f aca="false">G441+G446+G451+G456+G461</f>
        <v>#VALUE!</v>
      </c>
      <c r="H436" s="68" t="e">
        <f aca="false">H441+H446+H451+H456+H461</f>
        <v>#VALUE!</v>
      </c>
      <c r="I436" s="68" t="e">
        <f aca="false">I441+I446+I451+I456+I461</f>
        <v>#VALUE!</v>
      </c>
      <c r="J436" s="68" t="e">
        <f aca="false">J441+J446+J451+J456+J461</f>
        <v>#VALUE!</v>
      </c>
      <c r="K436" s="68" t="e">
        <f aca="false">E436+F436+G436+H436+I436+J436</f>
        <v>#VALUE!</v>
      </c>
    </row>
    <row r="437" customFormat="false" ht="12.75" hidden="false" customHeight="true" outlineLevel="0" collapsed="false">
      <c r="A437" s="65"/>
      <c r="B437" s="94"/>
      <c r="C437" s="94"/>
      <c r="D437" s="77" t="s">
        <v>281</v>
      </c>
      <c r="E437" s="68" t="e">
        <f aca="false">E442+E447+E452+E457+E462</f>
        <v>#VALUE!</v>
      </c>
      <c r="F437" s="68" t="e">
        <f aca="false">F442+F447+F452+F457+F462</f>
        <v>#VALUE!</v>
      </c>
      <c r="G437" s="68" t="e">
        <f aca="false">G442+G447+G452+G457+G462</f>
        <v>#VALUE!</v>
      </c>
      <c r="H437" s="68" t="e">
        <f aca="false">H442+H447+H452+H457+H462</f>
        <v>#VALUE!</v>
      </c>
      <c r="I437" s="68" t="e">
        <f aca="false">I442+I447+I452+I457+I462</f>
        <v>#VALUE!</v>
      </c>
      <c r="J437" s="68" t="e">
        <f aca="false">J442+J447+J452+J457+J462</f>
        <v>#VALUE!</v>
      </c>
      <c r="K437" s="68" t="e">
        <f aca="false">E437+F437+G437+H437+I437+J437</f>
        <v>#VALUE!</v>
      </c>
    </row>
    <row r="438" customFormat="false" ht="12.75" hidden="false" customHeight="true" outlineLevel="0" collapsed="false">
      <c r="A438" s="65"/>
      <c r="B438" s="94"/>
      <c r="C438" s="94"/>
      <c r="D438" s="77" t="s">
        <v>32</v>
      </c>
      <c r="E438" s="68" t="e">
        <f aca="false">E443+E448+E453+E458+E463</f>
        <v>#VALUE!</v>
      </c>
      <c r="F438" s="68" t="e">
        <f aca="false">F443+F448+F453+F458+F463</f>
        <v>#VALUE!</v>
      </c>
      <c r="G438" s="68" t="e">
        <f aca="false">G443+G448+G453+G458+G463</f>
        <v>#VALUE!</v>
      </c>
      <c r="H438" s="68" t="e">
        <f aca="false">H443+H448+H453+H458+H463</f>
        <v>#VALUE!</v>
      </c>
      <c r="I438" s="68" t="e">
        <f aca="false">I443+I448+I453+I458+I463</f>
        <v>#VALUE!</v>
      </c>
      <c r="J438" s="68" t="e">
        <f aca="false">J443+J448+J453+J458+J463</f>
        <v>#VALUE!</v>
      </c>
      <c r="K438" s="68" t="e">
        <f aca="false">E438+F438+G438+H438+I438+J438</f>
        <v>#VALUE!</v>
      </c>
    </row>
    <row r="439" customFormat="false" ht="12" hidden="false" customHeight="true" outlineLevel="0" collapsed="false">
      <c r="A439" s="114" t="s">
        <v>336</v>
      </c>
      <c r="B439" s="19" t="s">
        <v>64</v>
      </c>
      <c r="C439" s="19" t="s">
        <v>35</v>
      </c>
      <c r="D439" s="77" t="s">
        <v>28</v>
      </c>
      <c r="E439" s="81" t="e">
        <f aca="false">E440+E441+E442+E443</f>
        <v>#VALUE!</v>
      </c>
      <c r="F439" s="81" t="e">
        <f aca="false">F440+F441+F442+F443</f>
        <v>#VALUE!</v>
      </c>
      <c r="G439" s="81" t="e">
        <f aca="false">G440+G441+G442+G443</f>
        <v>#VALUE!</v>
      </c>
      <c r="H439" s="81" t="e">
        <f aca="false">H440+H441+H442+H443</f>
        <v>#VALUE!</v>
      </c>
      <c r="I439" s="81" t="e">
        <f aca="false">I440+I441+I442+I443</f>
        <v>#VALUE!</v>
      </c>
      <c r="J439" s="81" t="e">
        <f aca="false">J440+J441+J442+J443</f>
        <v>#VALUE!</v>
      </c>
      <c r="K439" s="81" t="e">
        <f aca="false">K440+K441+K442+K443</f>
        <v>#VALUE!</v>
      </c>
    </row>
    <row r="440" customFormat="false" ht="12" hidden="false" customHeight="true" outlineLevel="0" collapsed="false">
      <c r="A440" s="112"/>
      <c r="B440" s="19"/>
      <c r="C440" s="19"/>
      <c r="D440" s="77" t="s">
        <v>29</v>
      </c>
      <c r="E440" s="178" t="s">
        <v>89</v>
      </c>
      <c r="F440" s="178" t="s">
        <v>89</v>
      </c>
      <c r="G440" s="68" t="e">
        <f aca="false">F440*$M$7</f>
        <v>#VALUE!</v>
      </c>
      <c r="H440" s="176" t="e">
        <f aca="false">G440*$N$7</f>
        <v>#VALUE!</v>
      </c>
      <c r="I440" s="176" t="e">
        <f aca="false">H440*$O$7</f>
        <v>#VALUE!</v>
      </c>
      <c r="J440" s="68" t="e">
        <f aca="false">I440*$P$7</f>
        <v>#VALUE!</v>
      </c>
      <c r="K440" s="68" t="e">
        <f aca="false">E440+F440+G440+H440+I440+J440</f>
        <v>#VALUE!</v>
      </c>
    </row>
    <row r="441" customFormat="false" ht="12" hidden="false" customHeight="true" outlineLevel="0" collapsed="false">
      <c r="A441" s="112"/>
      <c r="B441" s="19"/>
      <c r="C441" s="19"/>
      <c r="D441" s="77" t="s">
        <v>30</v>
      </c>
      <c r="E441" s="178" t="s">
        <v>89</v>
      </c>
      <c r="F441" s="178" t="s">
        <v>89</v>
      </c>
      <c r="G441" s="68" t="e">
        <f aca="false">F441*$M$7</f>
        <v>#VALUE!</v>
      </c>
      <c r="H441" s="176" t="e">
        <f aca="false">G441*$N$7</f>
        <v>#VALUE!</v>
      </c>
      <c r="I441" s="176" t="e">
        <f aca="false">H441*$O$7</f>
        <v>#VALUE!</v>
      </c>
      <c r="J441" s="68" t="e">
        <f aca="false">I441*$P$7</f>
        <v>#VALUE!</v>
      </c>
      <c r="K441" s="68" t="e">
        <f aca="false">E441+F441+G441+H441+I441+J441</f>
        <v>#VALUE!</v>
      </c>
    </row>
    <row r="442" customFormat="false" ht="12" hidden="false" customHeight="true" outlineLevel="0" collapsed="false">
      <c r="A442" s="112"/>
      <c r="B442" s="19"/>
      <c r="C442" s="19"/>
      <c r="D442" s="77" t="s">
        <v>281</v>
      </c>
      <c r="E442" s="178" t="s">
        <v>383</v>
      </c>
      <c r="F442" s="178" t="s">
        <v>383</v>
      </c>
      <c r="G442" s="68" t="e">
        <f aca="false">F442*$M$7</f>
        <v>#VALUE!</v>
      </c>
      <c r="H442" s="176" t="e">
        <f aca="false">G442*$N$7</f>
        <v>#VALUE!</v>
      </c>
      <c r="I442" s="176" t="e">
        <f aca="false">H442*$O$7</f>
        <v>#VALUE!</v>
      </c>
      <c r="J442" s="68" t="e">
        <f aca="false">I442*$P$7</f>
        <v>#VALUE!</v>
      </c>
      <c r="K442" s="68" t="e">
        <f aca="false">E442+F442+G442+H442+I442+J442</f>
        <v>#VALUE!</v>
      </c>
    </row>
    <row r="443" customFormat="false" ht="12" hidden="false" customHeight="true" outlineLevel="0" collapsed="false">
      <c r="A443" s="112"/>
      <c r="B443" s="19"/>
      <c r="C443" s="19"/>
      <c r="D443" s="77" t="s">
        <v>32</v>
      </c>
      <c r="E443" s="178" t="s">
        <v>89</v>
      </c>
      <c r="F443" s="178" t="s">
        <v>89</v>
      </c>
      <c r="G443" s="68" t="e">
        <f aca="false">F443*$M$7</f>
        <v>#VALUE!</v>
      </c>
      <c r="H443" s="176" t="e">
        <f aca="false">G443*$N$7</f>
        <v>#VALUE!</v>
      </c>
      <c r="I443" s="176" t="e">
        <f aca="false">H443*$O$7</f>
        <v>#VALUE!</v>
      </c>
      <c r="J443" s="68" t="e">
        <f aca="false">I443*$P$7</f>
        <v>#VALUE!</v>
      </c>
      <c r="K443" s="68" t="e">
        <f aca="false">E443+F443+G443+H443+I443+J443</f>
        <v>#VALUE!</v>
      </c>
    </row>
    <row r="444" customFormat="false" ht="12" hidden="false" customHeight="true" outlineLevel="0" collapsed="false">
      <c r="A444" s="114" t="s">
        <v>337</v>
      </c>
      <c r="B444" s="19" t="s">
        <v>173</v>
      </c>
      <c r="C444" s="19" t="s">
        <v>35</v>
      </c>
      <c r="D444" s="77" t="s">
        <v>28</v>
      </c>
      <c r="E444" s="81" t="e">
        <f aca="false">E445+E446+E447+E448</f>
        <v>#VALUE!</v>
      </c>
      <c r="F444" s="81" t="e">
        <f aca="false">F445+F446+F447+F448</f>
        <v>#VALUE!</v>
      </c>
      <c r="G444" s="81" t="e">
        <f aca="false">G445+G446+G447+G448</f>
        <v>#VALUE!</v>
      </c>
      <c r="H444" s="81" t="e">
        <f aca="false">H445+H446+H447+H448</f>
        <v>#VALUE!</v>
      </c>
      <c r="I444" s="81" t="e">
        <f aca="false">I445+I446+I447+I448</f>
        <v>#VALUE!</v>
      </c>
      <c r="J444" s="81" t="e">
        <f aca="false">J445+J446+J447+J448</f>
        <v>#VALUE!</v>
      </c>
      <c r="K444" s="81" t="e">
        <f aca="false">K445+K446+K447+K448</f>
        <v>#VALUE!</v>
      </c>
    </row>
    <row r="445" customFormat="false" ht="12" hidden="false" customHeight="true" outlineLevel="0" collapsed="false">
      <c r="A445" s="112"/>
      <c r="B445" s="19"/>
      <c r="C445" s="19"/>
      <c r="D445" s="77" t="s">
        <v>29</v>
      </c>
      <c r="E445" s="178" t="s">
        <v>89</v>
      </c>
      <c r="F445" s="178" t="s">
        <v>89</v>
      </c>
      <c r="G445" s="68" t="e">
        <f aca="false">F445*$M$7</f>
        <v>#VALUE!</v>
      </c>
      <c r="H445" s="176" t="e">
        <f aca="false">G445*$N$7</f>
        <v>#VALUE!</v>
      </c>
      <c r="I445" s="176" t="e">
        <f aca="false">H445*$O$7</f>
        <v>#VALUE!</v>
      </c>
      <c r="J445" s="68" t="e">
        <f aca="false">I445*$P$7</f>
        <v>#VALUE!</v>
      </c>
      <c r="K445" s="68" t="e">
        <f aca="false">E445+F445+G445+H445+I445+J445</f>
        <v>#VALUE!</v>
      </c>
    </row>
    <row r="446" customFormat="false" ht="12" hidden="false" customHeight="true" outlineLevel="0" collapsed="false">
      <c r="A446" s="112"/>
      <c r="B446" s="19"/>
      <c r="C446" s="19"/>
      <c r="D446" s="77" t="s">
        <v>30</v>
      </c>
      <c r="E446" s="178" t="s">
        <v>89</v>
      </c>
      <c r="F446" s="178" t="s">
        <v>89</v>
      </c>
      <c r="G446" s="68" t="e">
        <f aca="false">F446*$M$7</f>
        <v>#VALUE!</v>
      </c>
      <c r="H446" s="176" t="e">
        <f aca="false">G446*$N$7</f>
        <v>#VALUE!</v>
      </c>
      <c r="I446" s="176" t="e">
        <f aca="false">H446*$O$7</f>
        <v>#VALUE!</v>
      </c>
      <c r="J446" s="68" t="e">
        <f aca="false">I446*$P$7</f>
        <v>#VALUE!</v>
      </c>
      <c r="K446" s="68" t="e">
        <f aca="false">E446+F446+G446+H446+I446+J446</f>
        <v>#VALUE!</v>
      </c>
    </row>
    <row r="447" customFormat="false" ht="12" hidden="false" customHeight="true" outlineLevel="0" collapsed="false">
      <c r="A447" s="112"/>
      <c r="B447" s="19"/>
      <c r="C447" s="19"/>
      <c r="D447" s="77" t="s">
        <v>281</v>
      </c>
      <c r="E447" s="178" t="s">
        <v>384</v>
      </c>
      <c r="F447" s="178" t="s">
        <v>384</v>
      </c>
      <c r="G447" s="68" t="e">
        <f aca="false">F447*$M$7</f>
        <v>#VALUE!</v>
      </c>
      <c r="H447" s="176" t="e">
        <f aca="false">G447*$N$7</f>
        <v>#VALUE!</v>
      </c>
      <c r="I447" s="176" t="e">
        <f aca="false">H447*$O$7</f>
        <v>#VALUE!</v>
      </c>
      <c r="J447" s="68" t="e">
        <f aca="false">I447*$P$7</f>
        <v>#VALUE!</v>
      </c>
      <c r="K447" s="68" t="e">
        <f aca="false">E447+F447+G447+H447+I447+J447</f>
        <v>#VALUE!</v>
      </c>
    </row>
    <row r="448" customFormat="false" ht="12" hidden="false" customHeight="true" outlineLevel="0" collapsed="false">
      <c r="A448" s="112"/>
      <c r="B448" s="19"/>
      <c r="C448" s="19"/>
      <c r="D448" s="77" t="s">
        <v>32</v>
      </c>
      <c r="E448" s="178" t="s">
        <v>89</v>
      </c>
      <c r="F448" s="178" t="s">
        <v>89</v>
      </c>
      <c r="G448" s="68" t="e">
        <f aca="false">F448*$M$7</f>
        <v>#VALUE!</v>
      </c>
      <c r="H448" s="176" t="e">
        <f aca="false">G448*$N$7</f>
        <v>#VALUE!</v>
      </c>
      <c r="I448" s="176" t="e">
        <f aca="false">H448*$O$7</f>
        <v>#VALUE!</v>
      </c>
      <c r="J448" s="68" t="e">
        <f aca="false">I448*$P$7</f>
        <v>#VALUE!</v>
      </c>
      <c r="K448" s="68" t="e">
        <f aca="false">E448+F448+G448+H448+I448+J448</f>
        <v>#VALUE!</v>
      </c>
    </row>
    <row r="449" customFormat="false" ht="12" hidden="false" customHeight="true" outlineLevel="0" collapsed="false">
      <c r="A449" s="114" t="s">
        <v>338</v>
      </c>
      <c r="B449" s="19" t="s">
        <v>175</v>
      </c>
      <c r="C449" s="19" t="s">
        <v>35</v>
      </c>
      <c r="D449" s="77" t="s">
        <v>28</v>
      </c>
      <c r="E449" s="81" t="e">
        <f aca="false">E450+E451+E452+E453</f>
        <v>#VALUE!</v>
      </c>
      <c r="F449" s="81" t="e">
        <f aca="false">F450+F451+F452+F453</f>
        <v>#VALUE!</v>
      </c>
      <c r="G449" s="81" t="e">
        <f aca="false">G450+G451+G452+G453</f>
        <v>#VALUE!</v>
      </c>
      <c r="H449" s="81" t="e">
        <f aca="false">H450+H451+H452+H453</f>
        <v>#VALUE!</v>
      </c>
      <c r="I449" s="81" t="e">
        <f aca="false">I450+I451+I452+I453</f>
        <v>#VALUE!</v>
      </c>
      <c r="J449" s="81" t="e">
        <f aca="false">J450+J451+J452+J453</f>
        <v>#VALUE!</v>
      </c>
      <c r="K449" s="81" t="e">
        <f aca="false">K450+K451+K452+K453</f>
        <v>#VALUE!</v>
      </c>
    </row>
    <row r="450" customFormat="false" ht="12" hidden="false" customHeight="true" outlineLevel="0" collapsed="false">
      <c r="A450" s="112"/>
      <c r="B450" s="19"/>
      <c r="C450" s="19"/>
      <c r="D450" s="77" t="s">
        <v>29</v>
      </c>
      <c r="E450" s="178" t="s">
        <v>89</v>
      </c>
      <c r="F450" s="178" t="s">
        <v>89</v>
      </c>
      <c r="G450" s="68" t="e">
        <f aca="false">F450*$M$7</f>
        <v>#VALUE!</v>
      </c>
      <c r="H450" s="176" t="e">
        <f aca="false">G450*$N$7</f>
        <v>#VALUE!</v>
      </c>
      <c r="I450" s="176" t="e">
        <f aca="false">H450*$O$7</f>
        <v>#VALUE!</v>
      </c>
      <c r="J450" s="68" t="e">
        <f aca="false">I450*$P$7</f>
        <v>#VALUE!</v>
      </c>
      <c r="K450" s="68" t="e">
        <f aca="false">E450+F450+G450+H450+I450+J450</f>
        <v>#VALUE!</v>
      </c>
    </row>
    <row r="451" customFormat="false" ht="12" hidden="false" customHeight="true" outlineLevel="0" collapsed="false">
      <c r="A451" s="112"/>
      <c r="B451" s="19"/>
      <c r="C451" s="19"/>
      <c r="D451" s="77" t="s">
        <v>30</v>
      </c>
      <c r="E451" s="178" t="s">
        <v>89</v>
      </c>
      <c r="F451" s="178" t="s">
        <v>89</v>
      </c>
      <c r="G451" s="68" t="e">
        <f aca="false">F451*$M$7</f>
        <v>#VALUE!</v>
      </c>
      <c r="H451" s="176" t="e">
        <f aca="false">G451*$N$7</f>
        <v>#VALUE!</v>
      </c>
      <c r="I451" s="176" t="e">
        <f aca="false">H451*$O$7</f>
        <v>#VALUE!</v>
      </c>
      <c r="J451" s="68" t="e">
        <f aca="false">I451*$P$7</f>
        <v>#VALUE!</v>
      </c>
      <c r="K451" s="68" t="e">
        <f aca="false">E451+F451+G451+H451+I451+J451</f>
        <v>#VALUE!</v>
      </c>
    </row>
    <row r="452" customFormat="false" ht="12" hidden="false" customHeight="true" outlineLevel="0" collapsed="false">
      <c r="A452" s="112"/>
      <c r="B452" s="19"/>
      <c r="C452" s="19"/>
      <c r="D452" s="77" t="s">
        <v>281</v>
      </c>
      <c r="E452" s="178" t="s">
        <v>339</v>
      </c>
      <c r="F452" s="178" t="s">
        <v>339</v>
      </c>
      <c r="G452" s="68" t="e">
        <f aca="false">F452*$M$7</f>
        <v>#VALUE!</v>
      </c>
      <c r="H452" s="176" t="e">
        <f aca="false">G452*$N$7</f>
        <v>#VALUE!</v>
      </c>
      <c r="I452" s="176" t="e">
        <f aca="false">H452*$O$7</f>
        <v>#VALUE!</v>
      </c>
      <c r="J452" s="68" t="e">
        <f aca="false">I452*$P$7</f>
        <v>#VALUE!</v>
      </c>
      <c r="K452" s="68" t="e">
        <f aca="false">E452+F452+G452+H452+I452+J452</f>
        <v>#VALUE!</v>
      </c>
    </row>
    <row r="453" customFormat="false" ht="12" hidden="false" customHeight="true" outlineLevel="0" collapsed="false">
      <c r="A453" s="112"/>
      <c r="B453" s="19"/>
      <c r="C453" s="19"/>
      <c r="D453" s="77" t="s">
        <v>32</v>
      </c>
      <c r="E453" s="178" t="s">
        <v>89</v>
      </c>
      <c r="F453" s="178" t="s">
        <v>89</v>
      </c>
      <c r="G453" s="68" t="e">
        <f aca="false">F453*$M$7</f>
        <v>#VALUE!</v>
      </c>
      <c r="H453" s="176" t="e">
        <f aca="false">G453*$N$7</f>
        <v>#VALUE!</v>
      </c>
      <c r="I453" s="176" t="e">
        <f aca="false">H453*$O$7</f>
        <v>#VALUE!</v>
      </c>
      <c r="J453" s="68" t="e">
        <f aca="false">I453*$P$7</f>
        <v>#VALUE!</v>
      </c>
      <c r="K453" s="68" t="e">
        <f aca="false">E453+F453+G453+H453+I453+J453</f>
        <v>#VALUE!</v>
      </c>
    </row>
    <row r="454" customFormat="false" ht="12" hidden="false" customHeight="true" outlineLevel="0" collapsed="false">
      <c r="A454" s="114" t="s">
        <v>340</v>
      </c>
      <c r="B454" s="19" t="s">
        <v>341</v>
      </c>
      <c r="C454" s="19" t="s">
        <v>35</v>
      </c>
      <c r="D454" s="77" t="s">
        <v>28</v>
      </c>
      <c r="E454" s="81" t="e">
        <f aca="false">E455+E456+E457+E458</f>
        <v>#VALUE!</v>
      </c>
      <c r="F454" s="81" t="e">
        <f aca="false">F455+F456+F457+F458</f>
        <v>#VALUE!</v>
      </c>
      <c r="G454" s="81" t="e">
        <f aca="false">G455+G456+G457+G458</f>
        <v>#VALUE!</v>
      </c>
      <c r="H454" s="81" t="e">
        <f aca="false">H455+H456+H457+H458</f>
        <v>#VALUE!</v>
      </c>
      <c r="I454" s="81" t="e">
        <f aca="false">I455+I456+I457+I458</f>
        <v>#VALUE!</v>
      </c>
      <c r="J454" s="81" t="e">
        <f aca="false">J455+J456+J457+J458</f>
        <v>#VALUE!</v>
      </c>
      <c r="K454" s="81" t="e">
        <f aca="false">K455+K456+K457+K458</f>
        <v>#VALUE!</v>
      </c>
    </row>
    <row r="455" customFormat="false" ht="12" hidden="false" customHeight="true" outlineLevel="0" collapsed="false">
      <c r="A455" s="112"/>
      <c r="B455" s="19"/>
      <c r="C455" s="19"/>
      <c r="D455" s="77" t="s">
        <v>29</v>
      </c>
      <c r="E455" s="178" t="s">
        <v>89</v>
      </c>
      <c r="F455" s="178" t="s">
        <v>89</v>
      </c>
      <c r="G455" s="68" t="e">
        <f aca="false">F455*$M$7</f>
        <v>#VALUE!</v>
      </c>
      <c r="H455" s="176" t="e">
        <f aca="false">G455*$N$7</f>
        <v>#VALUE!</v>
      </c>
      <c r="I455" s="176" t="e">
        <f aca="false">H455*$O$7</f>
        <v>#VALUE!</v>
      </c>
      <c r="J455" s="68" t="e">
        <f aca="false">I455*$P$7</f>
        <v>#VALUE!</v>
      </c>
      <c r="K455" s="68" t="e">
        <f aca="false">E455+F455+G455+H455+I455+J455</f>
        <v>#VALUE!</v>
      </c>
    </row>
    <row r="456" customFormat="false" ht="12" hidden="false" customHeight="true" outlineLevel="0" collapsed="false">
      <c r="A456" s="112"/>
      <c r="B456" s="19"/>
      <c r="C456" s="19"/>
      <c r="D456" s="77" t="s">
        <v>30</v>
      </c>
      <c r="E456" s="178" t="s">
        <v>89</v>
      </c>
      <c r="F456" s="178" t="s">
        <v>89</v>
      </c>
      <c r="G456" s="68" t="e">
        <f aca="false">F456*$M$7</f>
        <v>#VALUE!</v>
      </c>
      <c r="H456" s="176" t="e">
        <f aca="false">G456*$N$7</f>
        <v>#VALUE!</v>
      </c>
      <c r="I456" s="176" t="e">
        <f aca="false">H456*$O$7</f>
        <v>#VALUE!</v>
      </c>
      <c r="J456" s="68" t="e">
        <f aca="false">I456*$P$7</f>
        <v>#VALUE!</v>
      </c>
      <c r="K456" s="68" t="e">
        <f aca="false">E456+F456+G456+H456+I456+J456</f>
        <v>#VALUE!</v>
      </c>
    </row>
    <row r="457" customFormat="false" ht="12" hidden="false" customHeight="true" outlineLevel="0" collapsed="false">
      <c r="A457" s="112"/>
      <c r="B457" s="19"/>
      <c r="C457" s="19"/>
      <c r="D457" s="77" t="s">
        <v>281</v>
      </c>
      <c r="E457" s="178" t="s">
        <v>385</v>
      </c>
      <c r="F457" s="178" t="s">
        <v>385</v>
      </c>
      <c r="G457" s="68" t="e">
        <f aca="false">F457*$M$7</f>
        <v>#VALUE!</v>
      </c>
      <c r="H457" s="176" t="e">
        <f aca="false">G457*$N$7</f>
        <v>#VALUE!</v>
      </c>
      <c r="I457" s="176" t="e">
        <f aca="false">H457*$O$7</f>
        <v>#VALUE!</v>
      </c>
      <c r="J457" s="68" t="e">
        <f aca="false">I457*$P$7</f>
        <v>#VALUE!</v>
      </c>
      <c r="K457" s="68" t="e">
        <f aca="false">E457+F457+G457+H457+I457+J457</f>
        <v>#VALUE!</v>
      </c>
    </row>
    <row r="458" customFormat="false" ht="12" hidden="false" customHeight="true" outlineLevel="0" collapsed="false">
      <c r="A458" s="112"/>
      <c r="B458" s="19"/>
      <c r="C458" s="19"/>
      <c r="D458" s="77" t="s">
        <v>32</v>
      </c>
      <c r="E458" s="178" t="s">
        <v>89</v>
      </c>
      <c r="F458" s="178" t="s">
        <v>89</v>
      </c>
      <c r="G458" s="68" t="e">
        <f aca="false">F458*$M$7</f>
        <v>#VALUE!</v>
      </c>
      <c r="H458" s="176" t="e">
        <f aca="false">G458*$N$7</f>
        <v>#VALUE!</v>
      </c>
      <c r="I458" s="176" t="e">
        <f aca="false">H458*$O$7</f>
        <v>#VALUE!</v>
      </c>
      <c r="J458" s="68" t="e">
        <f aca="false">I458*$P$7</f>
        <v>#VALUE!</v>
      </c>
      <c r="K458" s="68" t="e">
        <f aca="false">E458+F458+G458+H458+I458+J458</f>
        <v>#VALUE!</v>
      </c>
    </row>
    <row r="459" customFormat="false" ht="12" hidden="false" customHeight="true" outlineLevel="0" collapsed="false">
      <c r="A459" s="114" t="s">
        <v>342</v>
      </c>
      <c r="B459" s="19" t="s">
        <v>179</v>
      </c>
      <c r="C459" s="19" t="s">
        <v>35</v>
      </c>
      <c r="D459" s="77" t="s">
        <v>28</v>
      </c>
      <c r="E459" s="81" t="e">
        <f aca="false">E460+E461+E462+E463</f>
        <v>#VALUE!</v>
      </c>
      <c r="F459" s="81" t="e">
        <f aca="false">F460+F461+F462+F463</f>
        <v>#VALUE!</v>
      </c>
      <c r="G459" s="81" t="e">
        <f aca="false">G460+G461+G462+G463</f>
        <v>#VALUE!</v>
      </c>
      <c r="H459" s="81" t="e">
        <f aca="false">H460+H461+H462+H463</f>
        <v>#VALUE!</v>
      </c>
      <c r="I459" s="81" t="e">
        <f aca="false">I460+I461+I462+I463</f>
        <v>#VALUE!</v>
      </c>
      <c r="J459" s="81" t="e">
        <f aca="false">J460+J461+J462+J463</f>
        <v>#VALUE!</v>
      </c>
      <c r="K459" s="81" t="e">
        <f aca="false">K460+K461+K462+K463</f>
        <v>#VALUE!</v>
      </c>
    </row>
    <row r="460" customFormat="false" ht="12" hidden="false" customHeight="true" outlineLevel="0" collapsed="false">
      <c r="A460" s="112"/>
      <c r="B460" s="19"/>
      <c r="C460" s="19"/>
      <c r="D460" s="77" t="s">
        <v>29</v>
      </c>
      <c r="E460" s="178" t="s">
        <v>89</v>
      </c>
      <c r="F460" s="178" t="s">
        <v>89</v>
      </c>
      <c r="G460" s="68" t="e">
        <f aca="false">F460*$M$7</f>
        <v>#VALUE!</v>
      </c>
      <c r="H460" s="176" t="e">
        <f aca="false">G460*$N$7</f>
        <v>#VALUE!</v>
      </c>
      <c r="I460" s="176" t="e">
        <f aca="false">H460*$O$7</f>
        <v>#VALUE!</v>
      </c>
      <c r="J460" s="68" t="e">
        <f aca="false">I460*$P$7</f>
        <v>#VALUE!</v>
      </c>
      <c r="K460" s="68" t="e">
        <f aca="false">E460+F460+G460+H460+I460+J460</f>
        <v>#VALUE!</v>
      </c>
    </row>
    <row r="461" customFormat="false" ht="12" hidden="false" customHeight="true" outlineLevel="0" collapsed="false">
      <c r="A461" s="112"/>
      <c r="B461" s="19"/>
      <c r="C461" s="19"/>
      <c r="D461" s="77" t="s">
        <v>30</v>
      </c>
      <c r="E461" s="178" t="s">
        <v>89</v>
      </c>
      <c r="F461" s="178" t="s">
        <v>89</v>
      </c>
      <c r="G461" s="68" t="e">
        <f aca="false">F461*$M$7</f>
        <v>#VALUE!</v>
      </c>
      <c r="H461" s="176" t="e">
        <f aca="false">G461*$N$7</f>
        <v>#VALUE!</v>
      </c>
      <c r="I461" s="176" t="e">
        <f aca="false">H461*$O$7</f>
        <v>#VALUE!</v>
      </c>
      <c r="J461" s="68" t="e">
        <f aca="false">I461*$P$7</f>
        <v>#VALUE!</v>
      </c>
      <c r="K461" s="68" t="e">
        <f aca="false">E461+F461+G461+H461+I461+J461</f>
        <v>#VALUE!</v>
      </c>
    </row>
    <row r="462" customFormat="false" ht="12" hidden="false" customHeight="true" outlineLevel="0" collapsed="false">
      <c r="A462" s="112"/>
      <c r="B462" s="19"/>
      <c r="C462" s="19"/>
      <c r="D462" s="77" t="s">
        <v>281</v>
      </c>
      <c r="E462" s="178" t="s">
        <v>386</v>
      </c>
      <c r="F462" s="178" t="s">
        <v>386</v>
      </c>
      <c r="G462" s="68" t="e">
        <f aca="false">F462*$M$7</f>
        <v>#VALUE!</v>
      </c>
      <c r="H462" s="176" t="e">
        <f aca="false">G462*$N$7</f>
        <v>#VALUE!</v>
      </c>
      <c r="I462" s="176" t="e">
        <f aca="false">H462*$O$7</f>
        <v>#VALUE!</v>
      </c>
      <c r="J462" s="68" t="e">
        <f aca="false">I462*$P$7</f>
        <v>#VALUE!</v>
      </c>
      <c r="K462" s="68" t="e">
        <f aca="false">E462+F462+G462+H462+I462+J462</f>
        <v>#VALUE!</v>
      </c>
    </row>
    <row r="463" customFormat="false" ht="12" hidden="false" customHeight="true" outlineLevel="0" collapsed="false">
      <c r="A463" s="112"/>
      <c r="B463" s="19"/>
      <c r="C463" s="19"/>
      <c r="D463" s="77" t="s">
        <v>32</v>
      </c>
      <c r="E463" s="178" t="s">
        <v>89</v>
      </c>
      <c r="F463" s="178" t="s">
        <v>89</v>
      </c>
      <c r="G463" s="68" t="e">
        <f aca="false">F463*$M$7</f>
        <v>#VALUE!</v>
      </c>
      <c r="H463" s="176" t="e">
        <f aca="false">G463*$N$7</f>
        <v>#VALUE!</v>
      </c>
      <c r="I463" s="176" t="e">
        <f aca="false">H463*$O$7</f>
        <v>#VALUE!</v>
      </c>
      <c r="J463" s="68" t="e">
        <f aca="false">I463*$P$7</f>
        <v>#VALUE!</v>
      </c>
      <c r="K463" s="68" t="e">
        <f aca="false">E463+F463+G463+H463+I463+J463</f>
        <v>#VALUE!</v>
      </c>
    </row>
    <row r="464" s="122" customFormat="true" ht="18.75" hidden="false" customHeight="true" outlineLevel="0" collapsed="false">
      <c r="A464" s="127" t="s">
        <v>344</v>
      </c>
      <c r="B464" s="128" t="s">
        <v>345</v>
      </c>
      <c r="C464" s="119" t="s">
        <v>27</v>
      </c>
      <c r="D464" s="119" t="s">
        <v>28</v>
      </c>
      <c r="E464" s="80" t="e">
        <f aca="false">E465+E466+E467+E468</f>
        <v>#VALUE!</v>
      </c>
      <c r="F464" s="80" t="e">
        <f aca="false">F465+F466+F467+F468</f>
        <v>#VALUE!</v>
      </c>
      <c r="G464" s="80" t="e">
        <f aca="false">G465+G466+G467+G468</f>
        <v>#VALUE!</v>
      </c>
      <c r="H464" s="80" t="e">
        <f aca="false">H465+H466+H467+H468</f>
        <v>#VALUE!</v>
      </c>
      <c r="I464" s="80" t="e">
        <f aca="false">I465+I466+I467+I468</f>
        <v>#VALUE!</v>
      </c>
      <c r="J464" s="80" t="e">
        <f aca="false">J465+J466+J467+J468</f>
        <v>#VALUE!</v>
      </c>
      <c r="K464" s="80" t="e">
        <f aca="false">K465+K466+K467+K468</f>
        <v>#VALUE!</v>
      </c>
    </row>
    <row r="465" customFormat="false" ht="12.75" hidden="false" customHeight="true" outlineLevel="0" collapsed="false">
      <c r="A465" s="112"/>
      <c r="B465" s="128"/>
      <c r="C465" s="123"/>
      <c r="D465" s="77" t="s">
        <v>29</v>
      </c>
      <c r="E465" s="68" t="e">
        <f aca="false">E470</f>
        <v>#VALUE!</v>
      </c>
      <c r="F465" s="68" t="e">
        <f aca="false">F470</f>
        <v>#VALUE!</v>
      </c>
      <c r="G465" s="68" t="e">
        <f aca="false">G470</f>
        <v>#VALUE!</v>
      </c>
      <c r="H465" s="68" t="e">
        <f aca="false">H470</f>
        <v>#VALUE!</v>
      </c>
      <c r="I465" s="68" t="e">
        <f aca="false">I470</f>
        <v>#VALUE!</v>
      </c>
      <c r="J465" s="68" t="e">
        <f aca="false">J470</f>
        <v>#VALUE!</v>
      </c>
      <c r="K465" s="68" t="e">
        <f aca="false">E465+F465+G465+H465+I465+J465</f>
        <v>#VALUE!</v>
      </c>
    </row>
    <row r="466" customFormat="false" ht="12.75" hidden="false" customHeight="true" outlineLevel="0" collapsed="false">
      <c r="A466" s="112"/>
      <c r="B466" s="128"/>
      <c r="C466" s="123"/>
      <c r="D466" s="77" t="s">
        <v>30</v>
      </c>
      <c r="E466" s="68" t="e">
        <f aca="false">E471</f>
        <v>#VALUE!</v>
      </c>
      <c r="F466" s="68" t="e">
        <f aca="false">F471</f>
        <v>#VALUE!</v>
      </c>
      <c r="G466" s="68" t="e">
        <f aca="false">G471</f>
        <v>#VALUE!</v>
      </c>
      <c r="H466" s="68" t="e">
        <f aca="false">H471</f>
        <v>#VALUE!</v>
      </c>
      <c r="I466" s="68" t="e">
        <f aca="false">I471</f>
        <v>#VALUE!</v>
      </c>
      <c r="J466" s="68" t="e">
        <f aca="false">J471</f>
        <v>#VALUE!</v>
      </c>
      <c r="K466" s="68" t="e">
        <f aca="false">E466+F466+G466+H466+I466+J466</f>
        <v>#VALUE!</v>
      </c>
    </row>
    <row r="467" customFormat="false" ht="12.75" hidden="false" customHeight="true" outlineLevel="0" collapsed="false">
      <c r="A467" s="112"/>
      <c r="B467" s="128"/>
      <c r="C467" s="123"/>
      <c r="D467" s="77" t="s">
        <v>281</v>
      </c>
      <c r="E467" s="68" t="e">
        <f aca="false">E472</f>
        <v>#VALUE!</v>
      </c>
      <c r="F467" s="68" t="e">
        <f aca="false">F472</f>
        <v>#VALUE!</v>
      </c>
      <c r="G467" s="68" t="e">
        <f aca="false">G472</f>
        <v>#VALUE!</v>
      </c>
      <c r="H467" s="68" t="e">
        <f aca="false">H472</f>
        <v>#VALUE!</v>
      </c>
      <c r="I467" s="68" t="e">
        <f aca="false">I472</f>
        <v>#VALUE!</v>
      </c>
      <c r="J467" s="68" t="e">
        <f aca="false">J472</f>
        <v>#VALUE!</v>
      </c>
      <c r="K467" s="68" t="e">
        <f aca="false">E467+F467+G467+H467+I467+J467</f>
        <v>#VALUE!</v>
      </c>
    </row>
    <row r="468" customFormat="false" ht="12.75" hidden="false" customHeight="true" outlineLevel="0" collapsed="false">
      <c r="A468" s="112"/>
      <c r="B468" s="128"/>
      <c r="C468" s="123"/>
      <c r="D468" s="77" t="s">
        <v>32</v>
      </c>
      <c r="E468" s="68" t="e">
        <f aca="false">E473</f>
        <v>#VALUE!</v>
      </c>
      <c r="F468" s="68" t="e">
        <f aca="false">F473</f>
        <v>#VALUE!</v>
      </c>
      <c r="G468" s="68" t="e">
        <f aca="false">G473</f>
        <v>#VALUE!</v>
      </c>
      <c r="H468" s="68" t="e">
        <f aca="false">H473</f>
        <v>#VALUE!</v>
      </c>
      <c r="I468" s="68" t="e">
        <f aca="false">I473</f>
        <v>#VALUE!</v>
      </c>
      <c r="J468" s="68" t="e">
        <f aca="false">J473</f>
        <v>#VALUE!</v>
      </c>
      <c r="K468" s="68" t="e">
        <f aca="false">E468+F468+G468+H468+I468+J468</f>
        <v>#VALUE!</v>
      </c>
    </row>
    <row r="469" customFormat="false" ht="27" hidden="false" customHeight="true" outlineLevel="0" collapsed="false">
      <c r="A469" s="112"/>
      <c r="B469" s="128"/>
      <c r="C469" s="119" t="s">
        <v>34</v>
      </c>
      <c r="D469" s="77" t="s">
        <v>28</v>
      </c>
      <c r="E469" s="80" t="e">
        <f aca="false">E470+E471+E472+E473</f>
        <v>#VALUE!</v>
      </c>
      <c r="F469" s="80" t="e">
        <f aca="false">F470+F471+F472+F473</f>
        <v>#VALUE!</v>
      </c>
      <c r="G469" s="80" t="e">
        <f aca="false">G470+G471+G472+G473</f>
        <v>#VALUE!</v>
      </c>
      <c r="H469" s="80" t="e">
        <f aca="false">H470+H471+H472+H473</f>
        <v>#VALUE!</v>
      </c>
      <c r="I469" s="80" t="e">
        <f aca="false">I470+I471+I472+I473</f>
        <v>#VALUE!</v>
      </c>
      <c r="J469" s="80" t="e">
        <f aca="false">J470+J471+J472+J473</f>
        <v>#VALUE!</v>
      </c>
      <c r="K469" s="80" t="e">
        <f aca="false">K470+K471+K472+K473</f>
        <v>#VALUE!</v>
      </c>
    </row>
    <row r="470" customFormat="false" ht="12.75" hidden="false" customHeight="true" outlineLevel="0" collapsed="false">
      <c r="A470" s="112"/>
      <c r="B470" s="128"/>
      <c r="C470" s="123"/>
      <c r="D470" s="77" t="s">
        <v>29</v>
      </c>
      <c r="E470" s="68" t="e">
        <f aca="false">E475+E480</f>
        <v>#VALUE!</v>
      </c>
      <c r="F470" s="68" t="e">
        <f aca="false">F475+F480</f>
        <v>#VALUE!</v>
      </c>
      <c r="G470" s="68" t="e">
        <f aca="false">G475+G480</f>
        <v>#VALUE!</v>
      </c>
      <c r="H470" s="68" t="e">
        <f aca="false">H475+H480</f>
        <v>#VALUE!</v>
      </c>
      <c r="I470" s="68" t="e">
        <f aca="false">I475+I480</f>
        <v>#VALUE!</v>
      </c>
      <c r="J470" s="68" t="e">
        <f aca="false">J475+J480</f>
        <v>#VALUE!</v>
      </c>
      <c r="K470" s="68" t="e">
        <f aca="false">E470+F470+G470+H470+I470+J470</f>
        <v>#VALUE!</v>
      </c>
    </row>
    <row r="471" customFormat="false" ht="12.75" hidden="false" customHeight="true" outlineLevel="0" collapsed="false">
      <c r="A471" s="112"/>
      <c r="B471" s="128"/>
      <c r="C471" s="123"/>
      <c r="D471" s="77" t="s">
        <v>30</v>
      </c>
      <c r="E471" s="68" t="e">
        <f aca="false">E476+E481</f>
        <v>#VALUE!</v>
      </c>
      <c r="F471" s="68" t="e">
        <f aca="false">F476+F481</f>
        <v>#VALUE!</v>
      </c>
      <c r="G471" s="68" t="e">
        <f aca="false">G476+G481</f>
        <v>#VALUE!</v>
      </c>
      <c r="H471" s="68" t="e">
        <f aca="false">H476+H481</f>
        <v>#VALUE!</v>
      </c>
      <c r="I471" s="68" t="e">
        <f aca="false">I476+I481</f>
        <v>#VALUE!</v>
      </c>
      <c r="J471" s="68" t="e">
        <f aca="false">J476+J481</f>
        <v>#VALUE!</v>
      </c>
      <c r="K471" s="68" t="e">
        <f aca="false">E471+F471+G471+H471+I471+J471</f>
        <v>#VALUE!</v>
      </c>
    </row>
    <row r="472" customFormat="false" ht="12.75" hidden="false" customHeight="true" outlineLevel="0" collapsed="false">
      <c r="A472" s="112"/>
      <c r="B472" s="128"/>
      <c r="C472" s="123"/>
      <c r="D472" s="77" t="s">
        <v>281</v>
      </c>
      <c r="E472" s="68" t="e">
        <f aca="false">E477+E482</f>
        <v>#VALUE!</v>
      </c>
      <c r="F472" s="68" t="e">
        <f aca="false">F477+F482</f>
        <v>#VALUE!</v>
      </c>
      <c r="G472" s="68" t="e">
        <f aca="false">G477+G482</f>
        <v>#VALUE!</v>
      </c>
      <c r="H472" s="68" t="e">
        <f aca="false">H477+H482</f>
        <v>#VALUE!</v>
      </c>
      <c r="I472" s="68" t="e">
        <f aca="false">I477+I482</f>
        <v>#VALUE!</v>
      </c>
      <c r="J472" s="68" t="e">
        <f aca="false">J477+J482</f>
        <v>#VALUE!</v>
      </c>
      <c r="K472" s="68" t="e">
        <f aca="false">E472+F472+G472+H472+I472+J472</f>
        <v>#VALUE!</v>
      </c>
    </row>
    <row r="473" customFormat="false" ht="12.75" hidden="false" customHeight="true" outlineLevel="0" collapsed="false">
      <c r="A473" s="112"/>
      <c r="B473" s="128"/>
      <c r="C473" s="123"/>
      <c r="D473" s="77" t="s">
        <v>32</v>
      </c>
      <c r="E473" s="68" t="e">
        <f aca="false">E478+E483</f>
        <v>#VALUE!</v>
      </c>
      <c r="F473" s="68" t="e">
        <f aca="false">F478+F483</f>
        <v>#VALUE!</v>
      </c>
      <c r="G473" s="68" t="e">
        <f aca="false">G478+G483</f>
        <v>#VALUE!</v>
      </c>
      <c r="H473" s="68" t="e">
        <f aca="false">H478+H483</f>
        <v>#VALUE!</v>
      </c>
      <c r="I473" s="68" t="e">
        <f aca="false">I478+I483</f>
        <v>#VALUE!</v>
      </c>
      <c r="J473" s="68" t="e">
        <f aca="false">J478+J483</f>
        <v>#VALUE!</v>
      </c>
      <c r="K473" s="68" t="e">
        <f aca="false">E473+F473+G473+H473+I473+J473</f>
        <v>#VALUE!</v>
      </c>
    </row>
    <row r="474" customFormat="false" ht="12.75" hidden="false" customHeight="true" outlineLevel="0" collapsed="false">
      <c r="A474" s="114" t="s">
        <v>183</v>
      </c>
      <c r="B474" s="19" t="s">
        <v>184</v>
      </c>
      <c r="C474" s="77" t="s">
        <v>34</v>
      </c>
      <c r="D474" s="77" t="s">
        <v>28</v>
      </c>
      <c r="E474" s="80" t="e">
        <f aca="false">E475+E476+E477+E478</f>
        <v>#VALUE!</v>
      </c>
      <c r="F474" s="80" t="e">
        <f aca="false">F475+F476+F477+F478</f>
        <v>#VALUE!</v>
      </c>
      <c r="G474" s="80" t="e">
        <f aca="false">G475+G476+G477+G478</f>
        <v>#VALUE!</v>
      </c>
      <c r="H474" s="80" t="e">
        <f aca="false">H475+H476+H477+H478</f>
        <v>#VALUE!</v>
      </c>
      <c r="I474" s="80" t="e">
        <f aca="false">I475+I476+I477+I478</f>
        <v>#VALUE!</v>
      </c>
      <c r="J474" s="80" t="e">
        <f aca="false">J475+J476+J477+J478</f>
        <v>#VALUE!</v>
      </c>
      <c r="K474" s="80" t="e">
        <f aca="false">K475+K476+K477+K478</f>
        <v>#VALUE!</v>
      </c>
    </row>
    <row r="475" customFormat="false" ht="12.75" hidden="false" customHeight="true" outlineLevel="0" collapsed="false">
      <c r="A475" s="112"/>
      <c r="B475" s="19"/>
      <c r="C475" s="66"/>
      <c r="D475" s="77" t="s">
        <v>29</v>
      </c>
      <c r="E475" s="176" t="s">
        <v>89</v>
      </c>
      <c r="F475" s="176" t="s">
        <v>89</v>
      </c>
      <c r="G475" s="68" t="e">
        <f aca="false">F475*$M$7</f>
        <v>#VALUE!</v>
      </c>
      <c r="H475" s="176" t="e">
        <f aca="false">G475*$N$7</f>
        <v>#VALUE!</v>
      </c>
      <c r="I475" s="176" t="e">
        <f aca="false">H475*$O$7</f>
        <v>#VALUE!</v>
      </c>
      <c r="J475" s="68" t="e">
        <f aca="false">I475*$P$7</f>
        <v>#VALUE!</v>
      </c>
      <c r="K475" s="68" t="e">
        <f aca="false">E475+F475+G475+H475+I475+J475</f>
        <v>#VALUE!</v>
      </c>
    </row>
    <row r="476" customFormat="false" ht="12.75" hidden="false" customHeight="true" outlineLevel="0" collapsed="false">
      <c r="A476" s="112"/>
      <c r="B476" s="19"/>
      <c r="C476" s="66"/>
      <c r="D476" s="77" t="s">
        <v>30</v>
      </c>
      <c r="E476" s="176" t="s">
        <v>89</v>
      </c>
      <c r="F476" s="176" t="s">
        <v>89</v>
      </c>
      <c r="G476" s="68" t="e">
        <f aca="false">F476*$M$7</f>
        <v>#VALUE!</v>
      </c>
      <c r="H476" s="176" t="e">
        <f aca="false">G476*$N$7</f>
        <v>#VALUE!</v>
      </c>
      <c r="I476" s="176" t="e">
        <f aca="false">H476*$O$7</f>
        <v>#VALUE!</v>
      </c>
      <c r="J476" s="68" t="e">
        <f aca="false">I476*$P$7</f>
        <v>#VALUE!</v>
      </c>
      <c r="K476" s="68" t="e">
        <f aca="false">E476+F476+G476+H476+I476+J476</f>
        <v>#VALUE!</v>
      </c>
    </row>
    <row r="477" customFormat="false" ht="12.75" hidden="false" customHeight="true" outlineLevel="0" collapsed="false">
      <c r="A477" s="112"/>
      <c r="B477" s="19"/>
      <c r="C477" s="66"/>
      <c r="D477" s="77" t="s">
        <v>281</v>
      </c>
      <c r="E477" s="176" t="s">
        <v>387</v>
      </c>
      <c r="F477" s="176" t="s">
        <v>387</v>
      </c>
      <c r="G477" s="68" t="e">
        <f aca="false">F477*$M$7</f>
        <v>#VALUE!</v>
      </c>
      <c r="H477" s="176" t="e">
        <f aca="false">G477*$N$7</f>
        <v>#VALUE!</v>
      </c>
      <c r="I477" s="176" t="e">
        <f aca="false">H477*$O$7</f>
        <v>#VALUE!</v>
      </c>
      <c r="J477" s="68" t="e">
        <f aca="false">I477*$P$7</f>
        <v>#VALUE!</v>
      </c>
      <c r="K477" s="68" t="e">
        <f aca="false">E477+F477+G477+H477+I477+J477</f>
        <v>#VALUE!</v>
      </c>
    </row>
    <row r="478" customFormat="false" ht="12.75" hidden="false" customHeight="true" outlineLevel="0" collapsed="false">
      <c r="A478" s="112"/>
      <c r="B478" s="19"/>
      <c r="C478" s="66"/>
      <c r="D478" s="77" t="s">
        <v>32</v>
      </c>
      <c r="E478" s="176" t="s">
        <v>89</v>
      </c>
      <c r="F478" s="176" t="s">
        <v>89</v>
      </c>
      <c r="G478" s="68" t="e">
        <f aca="false">F478*$M$7</f>
        <v>#VALUE!</v>
      </c>
      <c r="H478" s="176" t="e">
        <f aca="false">G478*$N$7</f>
        <v>#VALUE!</v>
      </c>
      <c r="I478" s="176" t="e">
        <f aca="false">H478*$O$7</f>
        <v>#VALUE!</v>
      </c>
      <c r="J478" s="68" t="e">
        <f aca="false">I478*$P$7</f>
        <v>#VALUE!</v>
      </c>
      <c r="K478" s="68" t="e">
        <f aca="false">E478+F478+G478+H478+I478+J478</f>
        <v>#VALUE!</v>
      </c>
    </row>
    <row r="479" customFormat="false" ht="12.75" hidden="false" customHeight="true" outlineLevel="0" collapsed="false">
      <c r="A479" s="114" t="s">
        <v>185</v>
      </c>
      <c r="B479" s="19" t="s">
        <v>186</v>
      </c>
      <c r="C479" s="77" t="s">
        <v>34</v>
      </c>
      <c r="D479" s="77" t="s">
        <v>28</v>
      </c>
      <c r="E479" s="80" t="e">
        <f aca="false">E480+E481+E482+E483</f>
        <v>#VALUE!</v>
      </c>
      <c r="F479" s="80" t="e">
        <f aca="false">F480+F481+F482+F483</f>
        <v>#VALUE!</v>
      </c>
      <c r="G479" s="80" t="e">
        <f aca="false">G480+G481+G482+G483</f>
        <v>#VALUE!</v>
      </c>
      <c r="H479" s="80" t="e">
        <f aca="false">H480+H481+H482+H483</f>
        <v>#VALUE!</v>
      </c>
      <c r="I479" s="80" t="e">
        <f aca="false">I480+I481+I482+I483</f>
        <v>#VALUE!</v>
      </c>
      <c r="J479" s="80" t="e">
        <f aca="false">J480+J481+J482+J483</f>
        <v>#VALUE!</v>
      </c>
      <c r="K479" s="80" t="e">
        <f aca="false">K480+K481+K482+K483</f>
        <v>#VALUE!</v>
      </c>
    </row>
    <row r="480" customFormat="false" ht="12.75" hidden="false" customHeight="true" outlineLevel="0" collapsed="false">
      <c r="A480" s="112"/>
      <c r="B480" s="19"/>
      <c r="C480" s="66"/>
      <c r="D480" s="77" t="s">
        <v>29</v>
      </c>
      <c r="E480" s="176" t="s">
        <v>89</v>
      </c>
      <c r="F480" s="176" t="s">
        <v>89</v>
      </c>
      <c r="G480" s="68" t="e">
        <f aca="false">F480*$M$7</f>
        <v>#VALUE!</v>
      </c>
      <c r="H480" s="176" t="e">
        <f aca="false">G480*$N$7</f>
        <v>#VALUE!</v>
      </c>
      <c r="I480" s="176" t="e">
        <f aca="false">H480*$O$7</f>
        <v>#VALUE!</v>
      </c>
      <c r="J480" s="68" t="e">
        <f aca="false">I480*$P$7</f>
        <v>#VALUE!</v>
      </c>
      <c r="K480" s="68" t="e">
        <f aca="false">E480+F480+G480+H480+I480+J480</f>
        <v>#VALUE!</v>
      </c>
    </row>
    <row r="481" customFormat="false" ht="12.75" hidden="false" customHeight="true" outlineLevel="0" collapsed="false">
      <c r="A481" s="112"/>
      <c r="B481" s="19"/>
      <c r="C481" s="66"/>
      <c r="D481" s="77" t="s">
        <v>30</v>
      </c>
      <c r="E481" s="176" t="s">
        <v>89</v>
      </c>
      <c r="F481" s="176" t="s">
        <v>89</v>
      </c>
      <c r="G481" s="68" t="e">
        <f aca="false">F481*$M$7</f>
        <v>#VALUE!</v>
      </c>
      <c r="H481" s="176" t="e">
        <f aca="false">G481*$N$7</f>
        <v>#VALUE!</v>
      </c>
      <c r="I481" s="176" t="e">
        <f aca="false">H481*$O$7</f>
        <v>#VALUE!</v>
      </c>
      <c r="J481" s="68" t="e">
        <f aca="false">I481*$P$7</f>
        <v>#VALUE!</v>
      </c>
      <c r="K481" s="68" t="e">
        <f aca="false">E481+F481+G481+H481+I481+J481</f>
        <v>#VALUE!</v>
      </c>
    </row>
    <row r="482" customFormat="false" ht="12.75" hidden="false" customHeight="true" outlineLevel="0" collapsed="false">
      <c r="A482" s="112"/>
      <c r="B482" s="19"/>
      <c r="C482" s="66"/>
      <c r="D482" s="77" t="s">
        <v>281</v>
      </c>
      <c r="E482" s="176" t="s">
        <v>387</v>
      </c>
      <c r="F482" s="176" t="s">
        <v>387</v>
      </c>
      <c r="G482" s="68" t="e">
        <f aca="false">F482*$M$7</f>
        <v>#VALUE!</v>
      </c>
      <c r="H482" s="176" t="e">
        <f aca="false">G482*$N$7</f>
        <v>#VALUE!</v>
      </c>
      <c r="I482" s="176" t="e">
        <f aca="false">H482*$O$7</f>
        <v>#VALUE!</v>
      </c>
      <c r="J482" s="68" t="e">
        <f aca="false">I482*$P$7</f>
        <v>#VALUE!</v>
      </c>
      <c r="K482" s="68" t="e">
        <f aca="false">E482+F482+G482+H482+I482+J482</f>
        <v>#VALUE!</v>
      </c>
    </row>
    <row r="483" customFormat="false" ht="12.75" hidden="false" customHeight="true" outlineLevel="0" collapsed="false">
      <c r="A483" s="112"/>
      <c r="B483" s="19"/>
      <c r="C483" s="66"/>
      <c r="D483" s="77" t="s">
        <v>32</v>
      </c>
      <c r="E483" s="176" t="s">
        <v>89</v>
      </c>
      <c r="F483" s="176" t="s">
        <v>89</v>
      </c>
      <c r="G483" s="68" t="e">
        <f aca="false">F483*$M$7</f>
        <v>#VALUE!</v>
      </c>
      <c r="H483" s="176" t="e">
        <f aca="false">G483*$N$7</f>
        <v>#VALUE!</v>
      </c>
      <c r="I483" s="176" t="e">
        <f aca="false">H483*$O$7</f>
        <v>#VALUE!</v>
      </c>
      <c r="J483" s="68" t="e">
        <f aca="false">I483*$P$7</f>
        <v>#VALUE!</v>
      </c>
      <c r="K483" s="68" t="e">
        <f aca="false">E483+F483+G483+H483+I483+J483</f>
        <v>#VALUE!</v>
      </c>
    </row>
    <row r="484" customFormat="false" ht="12.75" hidden="false" customHeight="true" outlineLevel="0" collapsed="false">
      <c r="A484" s="20" t="s">
        <v>18</v>
      </c>
      <c r="B484" s="77" t="s">
        <v>346</v>
      </c>
      <c r="C484" s="77"/>
      <c r="D484" s="77"/>
      <c r="E484" s="77"/>
      <c r="F484" s="77"/>
      <c r="G484" s="77"/>
      <c r="H484" s="77"/>
      <c r="I484" s="77"/>
      <c r="J484" s="77"/>
      <c r="K484" s="26"/>
    </row>
    <row r="485" s="72" customFormat="true" ht="21.75" hidden="false" customHeight="true" outlineLevel="0" collapsed="false">
      <c r="A485" s="129" t="s">
        <v>190</v>
      </c>
      <c r="B485" s="18" t="s">
        <v>347</v>
      </c>
      <c r="C485" s="130" t="s">
        <v>27</v>
      </c>
      <c r="D485" s="131" t="s">
        <v>28</v>
      </c>
      <c r="E485" s="132" t="e">
        <f aca="false">E486+E487+E488+E489</f>
        <v>#VALUE!</v>
      </c>
      <c r="F485" s="132" t="e">
        <f aca="false">F486+F487+F488+F489</f>
        <v>#VALUE!</v>
      </c>
      <c r="G485" s="132" t="e">
        <f aca="false">G486+G487+G488+G489</f>
        <v>#VALUE!</v>
      </c>
      <c r="H485" s="185" t="e">
        <f aca="false">H486+H487+H488+H489</f>
        <v>#VALUE!</v>
      </c>
      <c r="I485" s="185" t="e">
        <f aca="false">I486+I487+I488+I489</f>
        <v>#VALUE!</v>
      </c>
      <c r="J485" s="132" t="e">
        <f aca="false">J486+J487+J488+J489</f>
        <v>#VALUE!</v>
      </c>
      <c r="K485" s="132" t="e">
        <f aca="false">K486+K487+K488+K489</f>
        <v>#VALUE!</v>
      </c>
      <c r="L485" s="134" t="s">
        <v>371</v>
      </c>
    </row>
    <row r="486" customFormat="false" ht="12.75" hidden="false" customHeight="true" outlineLevel="0" collapsed="false">
      <c r="A486" s="65"/>
      <c r="B486" s="18"/>
      <c r="C486" s="130"/>
      <c r="D486" s="77" t="s">
        <v>29</v>
      </c>
      <c r="E486" s="26" t="str">
        <f aca="false">E491</f>
        <v>0.00</v>
      </c>
      <c r="F486" s="26" t="str">
        <f aca="false">F491</f>
        <v>0.00</v>
      </c>
      <c r="G486" s="68" t="e">
        <f aca="false">G491</f>
        <v>#VALUE!</v>
      </c>
      <c r="H486" s="68" t="e">
        <f aca="false">H491</f>
        <v>#VALUE!</v>
      </c>
      <c r="I486" s="68" t="e">
        <f aca="false">I491</f>
        <v>#VALUE!</v>
      </c>
      <c r="J486" s="68" t="e">
        <f aca="false">J491</f>
        <v>#VALUE!</v>
      </c>
      <c r="K486" s="68" t="e">
        <f aca="false">E486+F486+G486+H486+I486+J486</f>
        <v>#VALUE!</v>
      </c>
    </row>
    <row r="487" customFormat="false" ht="12.75" hidden="false" customHeight="true" outlineLevel="0" collapsed="false">
      <c r="A487" s="65"/>
      <c r="B487" s="18"/>
      <c r="C487" s="130"/>
      <c r="D487" s="77" t="s">
        <v>30</v>
      </c>
      <c r="E487" s="26" t="str">
        <f aca="false">E492</f>
        <v>5 768.00</v>
      </c>
      <c r="F487" s="26" t="str">
        <f aca="false">F492</f>
        <v>5 768.00</v>
      </c>
      <c r="G487" s="68" t="e">
        <f aca="false">G492</f>
        <v>#VALUE!</v>
      </c>
      <c r="H487" s="68" t="e">
        <f aca="false">H492</f>
        <v>#VALUE!</v>
      </c>
      <c r="I487" s="68" t="e">
        <f aca="false">I492</f>
        <v>#VALUE!</v>
      </c>
      <c r="J487" s="68" t="e">
        <f aca="false">J492</f>
        <v>#VALUE!</v>
      </c>
      <c r="K487" s="68" t="e">
        <f aca="false">E487+F487+G487+H487+I487+J487</f>
        <v>#VALUE!</v>
      </c>
    </row>
    <row r="488" customFormat="false" ht="12.75" hidden="false" customHeight="true" outlineLevel="0" collapsed="false">
      <c r="A488" s="65"/>
      <c r="B488" s="18"/>
      <c r="C488" s="130"/>
      <c r="D488" s="77" t="s">
        <v>281</v>
      </c>
      <c r="E488" s="26" t="str">
        <f aca="false">E493</f>
        <v>0.00</v>
      </c>
      <c r="F488" s="26" t="str">
        <f aca="false">F493</f>
        <v>0.00</v>
      </c>
      <c r="G488" s="68" t="e">
        <f aca="false">G493</f>
        <v>#VALUE!</v>
      </c>
      <c r="H488" s="68" t="e">
        <f aca="false">H493</f>
        <v>#VALUE!</v>
      </c>
      <c r="I488" s="68" t="e">
        <f aca="false">I493</f>
        <v>#VALUE!</v>
      </c>
      <c r="J488" s="68" t="e">
        <f aca="false">J493</f>
        <v>#VALUE!</v>
      </c>
      <c r="K488" s="68" t="e">
        <f aca="false">E488+F488+G488+H488+I488+J488</f>
        <v>#VALUE!</v>
      </c>
    </row>
    <row r="489" customFormat="false" ht="12.75" hidden="false" customHeight="true" outlineLevel="0" collapsed="false">
      <c r="A489" s="65"/>
      <c r="B489" s="18"/>
      <c r="C489" s="130"/>
      <c r="D489" s="77" t="s">
        <v>32</v>
      </c>
      <c r="E489" s="26" t="str">
        <f aca="false">E494</f>
        <v>0.00</v>
      </c>
      <c r="F489" s="26" t="str">
        <f aca="false">F494</f>
        <v>0.00</v>
      </c>
      <c r="G489" s="68" t="e">
        <f aca="false">G494</f>
        <v>#VALUE!</v>
      </c>
      <c r="H489" s="68" t="e">
        <f aca="false">H494</f>
        <v>#VALUE!</v>
      </c>
      <c r="I489" s="68" t="e">
        <f aca="false">I494</f>
        <v>#VALUE!</v>
      </c>
      <c r="J489" s="68" t="e">
        <f aca="false">J494</f>
        <v>#VALUE!</v>
      </c>
      <c r="K489" s="68" t="e">
        <f aca="false">E489+F489+G489+H489+I489+J489</f>
        <v>#VALUE!</v>
      </c>
    </row>
    <row r="490" s="72" customFormat="true" ht="27" hidden="false" customHeight="true" outlineLevel="0" collapsed="false">
      <c r="A490" s="135"/>
      <c r="B490" s="18"/>
      <c r="C490" s="186" t="s">
        <v>388</v>
      </c>
      <c r="D490" s="131" t="s">
        <v>28</v>
      </c>
      <c r="E490" s="132" t="e">
        <f aca="false">E491+E492+E493+E494</f>
        <v>#VALUE!</v>
      </c>
      <c r="F490" s="132" t="e">
        <f aca="false">F491+F492+F493+F494</f>
        <v>#VALUE!</v>
      </c>
      <c r="G490" s="132" t="e">
        <f aca="false">G491+G492+G493+G494</f>
        <v>#VALUE!</v>
      </c>
      <c r="H490" s="185" t="e">
        <f aca="false">H491+H492+H493+H494</f>
        <v>#VALUE!</v>
      </c>
      <c r="I490" s="185" t="e">
        <f aca="false">I491+I492+I493+I494</f>
        <v>#VALUE!</v>
      </c>
      <c r="J490" s="132" t="e">
        <f aca="false">J491+J492+J493+J494</f>
        <v>#VALUE!</v>
      </c>
      <c r="K490" s="132" t="e">
        <f aca="false">K491+K492+K493+K494</f>
        <v>#VALUE!</v>
      </c>
    </row>
    <row r="491" customFormat="false" ht="12.75" hidden="false" customHeight="true" outlineLevel="0" collapsed="false">
      <c r="A491" s="65"/>
      <c r="B491" s="18"/>
      <c r="C491" s="186"/>
      <c r="D491" s="77" t="s">
        <v>29</v>
      </c>
      <c r="E491" s="26" t="str">
        <f aca="false">E496</f>
        <v>0.00</v>
      </c>
      <c r="F491" s="26" t="str">
        <f aca="false">F496</f>
        <v>0.00</v>
      </c>
      <c r="G491" s="68" t="e">
        <f aca="false">G496</f>
        <v>#VALUE!</v>
      </c>
      <c r="H491" s="68" t="e">
        <f aca="false">H496</f>
        <v>#VALUE!</v>
      </c>
      <c r="I491" s="68" t="e">
        <f aca="false">I496</f>
        <v>#VALUE!</v>
      </c>
      <c r="J491" s="68" t="e">
        <f aca="false">J496</f>
        <v>#VALUE!</v>
      </c>
      <c r="K491" s="68" t="e">
        <f aca="false">E491+F491+G491+H491+I491+J491</f>
        <v>#VALUE!</v>
      </c>
    </row>
    <row r="492" customFormat="false" ht="12.75" hidden="false" customHeight="true" outlineLevel="0" collapsed="false">
      <c r="A492" s="65"/>
      <c r="B492" s="18"/>
      <c r="C492" s="186"/>
      <c r="D492" s="77" t="s">
        <v>30</v>
      </c>
      <c r="E492" s="26" t="str">
        <f aca="false">E497</f>
        <v>5 768.00</v>
      </c>
      <c r="F492" s="26" t="str">
        <f aca="false">F497</f>
        <v>5 768.00</v>
      </c>
      <c r="G492" s="68" t="e">
        <f aca="false">G497</f>
        <v>#VALUE!</v>
      </c>
      <c r="H492" s="68" t="e">
        <f aca="false">H497</f>
        <v>#VALUE!</v>
      </c>
      <c r="I492" s="68" t="e">
        <f aca="false">I497</f>
        <v>#VALUE!</v>
      </c>
      <c r="J492" s="68" t="e">
        <f aca="false">J497</f>
        <v>#VALUE!</v>
      </c>
      <c r="K492" s="68" t="e">
        <f aca="false">E492+F492+G492+H492+I492+J492</f>
        <v>#VALUE!</v>
      </c>
    </row>
    <row r="493" customFormat="false" ht="12.75" hidden="false" customHeight="true" outlineLevel="0" collapsed="false">
      <c r="A493" s="65"/>
      <c r="B493" s="18"/>
      <c r="C493" s="186"/>
      <c r="D493" s="77" t="s">
        <v>281</v>
      </c>
      <c r="E493" s="26" t="str">
        <f aca="false">E498</f>
        <v>0.00</v>
      </c>
      <c r="F493" s="26" t="str">
        <f aca="false">F498</f>
        <v>0.00</v>
      </c>
      <c r="G493" s="68" t="e">
        <f aca="false">G498</f>
        <v>#VALUE!</v>
      </c>
      <c r="H493" s="68" t="e">
        <f aca="false">H498</f>
        <v>#VALUE!</v>
      </c>
      <c r="I493" s="68" t="e">
        <f aca="false">I498</f>
        <v>#VALUE!</v>
      </c>
      <c r="J493" s="68" t="e">
        <f aca="false">J498</f>
        <v>#VALUE!</v>
      </c>
      <c r="K493" s="68" t="e">
        <f aca="false">E493+F493+G493+H493+I493+J493</f>
        <v>#VALUE!</v>
      </c>
    </row>
    <row r="494" customFormat="false" ht="12.75" hidden="false" customHeight="true" outlineLevel="0" collapsed="false">
      <c r="A494" s="65"/>
      <c r="B494" s="18"/>
      <c r="C494" s="186"/>
      <c r="D494" s="77" t="s">
        <v>32</v>
      </c>
      <c r="E494" s="26" t="str">
        <f aca="false">E499</f>
        <v>0.00</v>
      </c>
      <c r="F494" s="26" t="str">
        <f aca="false">F499</f>
        <v>0.00</v>
      </c>
      <c r="G494" s="68" t="e">
        <f aca="false">G499</f>
        <v>#VALUE!</v>
      </c>
      <c r="H494" s="68" t="e">
        <f aca="false">H499</f>
        <v>#VALUE!</v>
      </c>
      <c r="I494" s="68" t="e">
        <f aca="false">I499</f>
        <v>#VALUE!</v>
      </c>
      <c r="J494" s="68" t="e">
        <f aca="false">J499</f>
        <v>#VALUE!</v>
      </c>
      <c r="K494" s="68" t="e">
        <f aca="false">E494+F494+G494+H494+I494+J494</f>
        <v>#VALUE!</v>
      </c>
    </row>
    <row r="495" customFormat="false" ht="12.75" hidden="false" customHeight="true" outlineLevel="0" collapsed="false">
      <c r="A495" s="20" t="s">
        <v>193</v>
      </c>
      <c r="B495" s="18" t="s">
        <v>194</v>
      </c>
      <c r="C495" s="18" t="s">
        <v>388</v>
      </c>
      <c r="D495" s="77" t="s">
        <v>28</v>
      </c>
      <c r="E495" s="132" t="e">
        <f aca="false">E496+E497+E498+E499</f>
        <v>#VALUE!</v>
      </c>
      <c r="F495" s="132" t="e">
        <f aca="false">F496+F497+F498+F499</f>
        <v>#VALUE!</v>
      </c>
      <c r="G495" s="132" t="e">
        <f aca="false">G496+G497+G498+G499</f>
        <v>#VALUE!</v>
      </c>
      <c r="H495" s="185" t="e">
        <f aca="false">H496+H497+H498+H499</f>
        <v>#VALUE!</v>
      </c>
      <c r="I495" s="185" t="e">
        <f aca="false">I496+I497+I498+I499</f>
        <v>#VALUE!</v>
      </c>
      <c r="J495" s="132" t="e">
        <f aca="false">J496+J497+J498+J499</f>
        <v>#VALUE!</v>
      </c>
      <c r="K495" s="132" t="e">
        <f aca="false">K496+K497+K498+K499</f>
        <v>#VALUE!</v>
      </c>
    </row>
    <row r="496" customFormat="false" ht="12.75" hidden="false" customHeight="true" outlineLevel="0" collapsed="false">
      <c r="A496" s="65"/>
      <c r="B496" s="18"/>
      <c r="C496" s="18"/>
      <c r="D496" s="77" t="s">
        <v>29</v>
      </c>
      <c r="E496" s="178" t="s">
        <v>89</v>
      </c>
      <c r="F496" s="178" t="s">
        <v>89</v>
      </c>
      <c r="G496" s="68" t="e">
        <f aca="false">F496*$M$7</f>
        <v>#VALUE!</v>
      </c>
      <c r="H496" s="176" t="e">
        <f aca="false">G496*$N$7</f>
        <v>#VALUE!</v>
      </c>
      <c r="I496" s="176" t="e">
        <f aca="false">H496*$O$7</f>
        <v>#VALUE!</v>
      </c>
      <c r="J496" s="68" t="e">
        <f aca="false">I496*$P$7</f>
        <v>#VALUE!</v>
      </c>
      <c r="K496" s="68" t="e">
        <f aca="false">E496+F496+G496+H496+I496+J496</f>
        <v>#VALUE!</v>
      </c>
    </row>
    <row r="497" customFormat="false" ht="12.75" hidden="false" customHeight="true" outlineLevel="0" collapsed="false">
      <c r="A497" s="65"/>
      <c r="B497" s="18"/>
      <c r="C497" s="18"/>
      <c r="D497" s="77" t="s">
        <v>30</v>
      </c>
      <c r="E497" s="178" t="s">
        <v>192</v>
      </c>
      <c r="F497" s="178" t="s">
        <v>192</v>
      </c>
      <c r="G497" s="68" t="e">
        <f aca="false">F497*$M$7</f>
        <v>#VALUE!</v>
      </c>
      <c r="H497" s="176" t="e">
        <f aca="false">G497*$N$7</f>
        <v>#VALUE!</v>
      </c>
      <c r="I497" s="176" t="e">
        <f aca="false">H497*$O$7</f>
        <v>#VALUE!</v>
      </c>
      <c r="J497" s="68" t="e">
        <f aca="false">I497*$P$7</f>
        <v>#VALUE!</v>
      </c>
      <c r="K497" s="68" t="e">
        <f aca="false">E497+F497+G497+H497+I497+J497</f>
        <v>#VALUE!</v>
      </c>
    </row>
    <row r="498" customFormat="false" ht="12.75" hidden="false" customHeight="true" outlineLevel="0" collapsed="false">
      <c r="A498" s="65"/>
      <c r="B498" s="18"/>
      <c r="C498" s="18"/>
      <c r="D498" s="77" t="s">
        <v>281</v>
      </c>
      <c r="E498" s="178" t="s">
        <v>89</v>
      </c>
      <c r="F498" s="178" t="s">
        <v>89</v>
      </c>
      <c r="G498" s="68" t="e">
        <f aca="false">F498*$M$7</f>
        <v>#VALUE!</v>
      </c>
      <c r="H498" s="176" t="e">
        <f aca="false">G498*$N$7</f>
        <v>#VALUE!</v>
      </c>
      <c r="I498" s="176" t="e">
        <f aca="false">H498*$O$7</f>
        <v>#VALUE!</v>
      </c>
      <c r="J498" s="68" t="e">
        <f aca="false">I498*$P$7</f>
        <v>#VALUE!</v>
      </c>
      <c r="K498" s="68" t="e">
        <f aca="false">E498+F498+G498+H498+I498+J498</f>
        <v>#VALUE!</v>
      </c>
    </row>
    <row r="499" customFormat="false" ht="12.75" hidden="false" customHeight="true" outlineLevel="0" collapsed="false">
      <c r="A499" s="65"/>
      <c r="B499" s="18"/>
      <c r="C499" s="18"/>
      <c r="D499" s="77" t="s">
        <v>32</v>
      </c>
      <c r="E499" s="178" t="s">
        <v>89</v>
      </c>
      <c r="F499" s="178" t="s">
        <v>89</v>
      </c>
      <c r="G499" s="68" t="e">
        <f aca="false">F499*$M$7</f>
        <v>#VALUE!</v>
      </c>
      <c r="H499" s="176" t="e">
        <f aca="false">G499*$N$7</f>
        <v>#VALUE!</v>
      </c>
      <c r="I499" s="176" t="e">
        <f aca="false">H499*$O$7</f>
        <v>#VALUE!</v>
      </c>
      <c r="J499" s="68" t="e">
        <f aca="false">I499*$P$7</f>
        <v>#VALUE!</v>
      </c>
      <c r="K499" s="68" t="e">
        <f aca="false">E499+F499+G499+H499+I499+J499</f>
        <v>#VALUE!</v>
      </c>
    </row>
    <row r="500" s="72" customFormat="true" ht="40.5" hidden="false" customHeight="true" outlineLevel="0" collapsed="false">
      <c r="A500" s="129" t="s">
        <v>195</v>
      </c>
      <c r="B500" s="18" t="s">
        <v>389</v>
      </c>
      <c r="C500" s="131" t="s">
        <v>27</v>
      </c>
      <c r="D500" s="131" t="s">
        <v>28</v>
      </c>
      <c r="E500" s="132" t="e">
        <f aca="false">E501+E502+E503+E504</f>
        <v>#VALUE!</v>
      </c>
      <c r="F500" s="132" t="e">
        <f aca="false">F501+F502+F503+F504</f>
        <v>#VALUE!</v>
      </c>
      <c r="G500" s="132" t="e">
        <f aca="false">G501+G502+G503+G504</f>
        <v>#VALUE!</v>
      </c>
      <c r="H500" s="185" t="e">
        <f aca="false">H501+H502+H503+H504</f>
        <v>#VALUE!</v>
      </c>
      <c r="I500" s="185" t="e">
        <f aca="false">I501+I502+I503+I504</f>
        <v>#VALUE!</v>
      </c>
      <c r="J500" s="132" t="e">
        <f aca="false">J501+J502+J503+J504</f>
        <v>#VALUE!</v>
      </c>
      <c r="K500" s="132" t="e">
        <f aca="false">K501+K502+K503+K504</f>
        <v>#VALUE!</v>
      </c>
      <c r="L500" s="134" t="s">
        <v>371</v>
      </c>
    </row>
    <row r="501" customFormat="false" ht="12.75" hidden="false" customHeight="true" outlineLevel="0" collapsed="false">
      <c r="A501" s="65"/>
      <c r="B501" s="18"/>
      <c r="C501" s="137"/>
      <c r="D501" s="77" t="s">
        <v>29</v>
      </c>
      <c r="E501" s="68" t="e">
        <f aca="false">E506</f>
        <v>#VALUE!</v>
      </c>
      <c r="F501" s="68" t="e">
        <f aca="false">F506</f>
        <v>#VALUE!</v>
      </c>
      <c r="G501" s="68" t="e">
        <f aca="false">G506</f>
        <v>#VALUE!</v>
      </c>
      <c r="H501" s="176" t="e">
        <f aca="false">H506</f>
        <v>#VALUE!</v>
      </c>
      <c r="I501" s="176" t="e">
        <f aca="false">I506</f>
        <v>#VALUE!</v>
      </c>
      <c r="J501" s="68" t="e">
        <f aca="false">J506</f>
        <v>#VALUE!</v>
      </c>
      <c r="K501" s="68" t="e">
        <f aca="false">E501+F501+G501+H501+I501+J501</f>
        <v>#VALUE!</v>
      </c>
    </row>
    <row r="502" customFormat="false" ht="12.75" hidden="false" customHeight="true" outlineLevel="0" collapsed="false">
      <c r="A502" s="65"/>
      <c r="B502" s="18"/>
      <c r="C502" s="137"/>
      <c r="D502" s="77" t="s">
        <v>30</v>
      </c>
      <c r="E502" s="68" t="e">
        <f aca="false">E507</f>
        <v>#VALUE!</v>
      </c>
      <c r="F502" s="68" t="e">
        <f aca="false">F507</f>
        <v>#VALUE!</v>
      </c>
      <c r="G502" s="68" t="e">
        <f aca="false">G507</f>
        <v>#VALUE!</v>
      </c>
      <c r="H502" s="176" t="e">
        <f aca="false">H507</f>
        <v>#VALUE!</v>
      </c>
      <c r="I502" s="176" t="e">
        <f aca="false">I507</f>
        <v>#VALUE!</v>
      </c>
      <c r="J502" s="68" t="e">
        <f aca="false">J507</f>
        <v>#VALUE!</v>
      </c>
      <c r="K502" s="68" t="e">
        <f aca="false">E502+F502+G502+H502+I502+J502</f>
        <v>#VALUE!</v>
      </c>
    </row>
    <row r="503" customFormat="false" ht="12.75" hidden="false" customHeight="true" outlineLevel="0" collapsed="false">
      <c r="A503" s="65"/>
      <c r="B503" s="18"/>
      <c r="C503" s="137"/>
      <c r="D503" s="77" t="s">
        <v>281</v>
      </c>
      <c r="E503" s="68" t="e">
        <f aca="false">E508</f>
        <v>#VALUE!</v>
      </c>
      <c r="F503" s="68" t="e">
        <f aca="false">F508</f>
        <v>#VALUE!</v>
      </c>
      <c r="G503" s="68" t="e">
        <f aca="false">G508</f>
        <v>#VALUE!</v>
      </c>
      <c r="H503" s="176" t="e">
        <f aca="false">H508</f>
        <v>#VALUE!</v>
      </c>
      <c r="I503" s="176" t="e">
        <f aca="false">I508</f>
        <v>#VALUE!</v>
      </c>
      <c r="J503" s="68" t="e">
        <f aca="false">J508</f>
        <v>#VALUE!</v>
      </c>
      <c r="K503" s="68" t="e">
        <f aca="false">E503+F503+G503+H503+I503+J503</f>
        <v>#VALUE!</v>
      </c>
    </row>
    <row r="504" customFormat="false" ht="12.75" hidden="false" customHeight="true" outlineLevel="0" collapsed="false">
      <c r="A504" s="65"/>
      <c r="B504" s="18"/>
      <c r="C504" s="137"/>
      <c r="D504" s="77" t="s">
        <v>32</v>
      </c>
      <c r="E504" s="68" t="e">
        <f aca="false">E509</f>
        <v>#VALUE!</v>
      </c>
      <c r="F504" s="68" t="e">
        <f aca="false">F509</f>
        <v>#VALUE!</v>
      </c>
      <c r="G504" s="68" t="e">
        <f aca="false">G509</f>
        <v>#VALUE!</v>
      </c>
      <c r="H504" s="176" t="e">
        <f aca="false">H509</f>
        <v>#VALUE!</v>
      </c>
      <c r="I504" s="176" t="e">
        <f aca="false">I509</f>
        <v>#VALUE!</v>
      </c>
      <c r="J504" s="68" t="e">
        <f aca="false">J509</f>
        <v>#VALUE!</v>
      </c>
      <c r="K504" s="68" t="e">
        <f aca="false">E504+F504+G504+H504+I504+J504</f>
        <v>#VALUE!</v>
      </c>
    </row>
    <row r="505" s="72" customFormat="true" ht="20.25" hidden="false" customHeight="true" outlineLevel="0" collapsed="false">
      <c r="A505" s="135"/>
      <c r="B505" s="18"/>
      <c r="C505" s="186" t="s">
        <v>388</v>
      </c>
      <c r="D505" s="131" t="s">
        <v>28</v>
      </c>
      <c r="E505" s="132" t="e">
        <f aca="false">E506+E507+E508+E509</f>
        <v>#VALUE!</v>
      </c>
      <c r="F505" s="132" t="e">
        <f aca="false">F506+F507+F508+F509</f>
        <v>#VALUE!</v>
      </c>
      <c r="G505" s="132" t="e">
        <f aca="false">G506+G507+G508+G509</f>
        <v>#VALUE!</v>
      </c>
      <c r="H505" s="185" t="e">
        <f aca="false">H506+H507+H508+H509</f>
        <v>#VALUE!</v>
      </c>
      <c r="I505" s="185" t="e">
        <f aca="false">I506+I507+I508+I509</f>
        <v>#VALUE!</v>
      </c>
      <c r="J505" s="132" t="e">
        <f aca="false">J506+J507+J508+J509</f>
        <v>#VALUE!</v>
      </c>
      <c r="K505" s="132" t="e">
        <f aca="false">K506+K507+K508+K509</f>
        <v>#VALUE!</v>
      </c>
    </row>
    <row r="506" customFormat="false" ht="12.75" hidden="false" customHeight="true" outlineLevel="0" collapsed="false">
      <c r="A506" s="65"/>
      <c r="B506" s="18"/>
      <c r="C506" s="186"/>
      <c r="D506" s="77" t="s">
        <v>29</v>
      </c>
      <c r="E506" s="68" t="e">
        <f aca="false">E511+E516+E521+E526+E531</f>
        <v>#VALUE!</v>
      </c>
      <c r="F506" s="68" t="e">
        <f aca="false">F511+F516+F521+F526+F531</f>
        <v>#VALUE!</v>
      </c>
      <c r="G506" s="68" t="e">
        <f aca="false">G511+G516+G521+G526+G531</f>
        <v>#VALUE!</v>
      </c>
      <c r="H506" s="68" t="e">
        <f aca="false">H511+H516+H521+H526+H531</f>
        <v>#VALUE!</v>
      </c>
      <c r="I506" s="68" t="e">
        <f aca="false">I511+I516+I521+I526+I531</f>
        <v>#VALUE!</v>
      </c>
      <c r="J506" s="68" t="e">
        <f aca="false">J511+J516+J521+J526+J531</f>
        <v>#VALUE!</v>
      </c>
      <c r="K506" s="68" t="e">
        <f aca="false">E506+F506+G506+H506+I506+J506</f>
        <v>#VALUE!</v>
      </c>
    </row>
    <row r="507" customFormat="false" ht="12.75" hidden="false" customHeight="true" outlineLevel="0" collapsed="false">
      <c r="A507" s="65"/>
      <c r="B507" s="18"/>
      <c r="C507" s="186"/>
      <c r="D507" s="77" t="s">
        <v>30</v>
      </c>
      <c r="E507" s="68" t="e">
        <f aca="false">E512+E517+E522+E527+E532</f>
        <v>#VALUE!</v>
      </c>
      <c r="F507" s="68" t="e">
        <f aca="false">F512+F517+F522+F527+F532</f>
        <v>#VALUE!</v>
      </c>
      <c r="G507" s="68" t="e">
        <f aca="false">G512+G517+G522+G527+G532</f>
        <v>#VALUE!</v>
      </c>
      <c r="H507" s="68" t="e">
        <f aca="false">H512+H517+H522+H527+H532</f>
        <v>#VALUE!</v>
      </c>
      <c r="I507" s="68" t="e">
        <f aca="false">I512+I517+I522+I527+I532</f>
        <v>#VALUE!</v>
      </c>
      <c r="J507" s="68" t="e">
        <f aca="false">J512+J517+J522+J527+J532</f>
        <v>#VALUE!</v>
      </c>
      <c r="K507" s="68" t="e">
        <f aca="false">E507+F507+G507+H507+I507+J507</f>
        <v>#VALUE!</v>
      </c>
    </row>
    <row r="508" customFormat="false" ht="12.75" hidden="false" customHeight="true" outlineLevel="0" collapsed="false">
      <c r="A508" s="65"/>
      <c r="B508" s="18"/>
      <c r="C508" s="186"/>
      <c r="D508" s="77" t="s">
        <v>281</v>
      </c>
      <c r="E508" s="68" t="e">
        <f aca="false">E513+E518+E523+E528+E533</f>
        <v>#VALUE!</v>
      </c>
      <c r="F508" s="68" t="e">
        <f aca="false">F513+F518+F523+F528+F533</f>
        <v>#VALUE!</v>
      </c>
      <c r="G508" s="68" t="e">
        <f aca="false">G513+G518+G523+G528+G533</f>
        <v>#VALUE!</v>
      </c>
      <c r="H508" s="68" t="e">
        <f aca="false">H513+H518+H523+H528+H533</f>
        <v>#VALUE!</v>
      </c>
      <c r="I508" s="68" t="e">
        <f aca="false">I513+I518+I523+I528+I533</f>
        <v>#VALUE!</v>
      </c>
      <c r="J508" s="68" t="e">
        <f aca="false">J513+J518+J523+J528+J533</f>
        <v>#VALUE!</v>
      </c>
      <c r="K508" s="68" t="e">
        <f aca="false">E508+F508+G508+H508+I508+J508</f>
        <v>#VALUE!</v>
      </c>
    </row>
    <row r="509" customFormat="false" ht="12.75" hidden="false" customHeight="true" outlineLevel="0" collapsed="false">
      <c r="A509" s="65"/>
      <c r="B509" s="18"/>
      <c r="C509" s="186"/>
      <c r="D509" s="77" t="s">
        <v>32</v>
      </c>
      <c r="E509" s="68" t="e">
        <f aca="false">E514+E519+E524+E529+E534</f>
        <v>#VALUE!</v>
      </c>
      <c r="F509" s="68" t="e">
        <f aca="false">F514+F519+F524+F529+F534</f>
        <v>#VALUE!</v>
      </c>
      <c r="G509" s="68" t="e">
        <f aca="false">G514+G519+G524+G529+G534</f>
        <v>#VALUE!</v>
      </c>
      <c r="H509" s="68" t="e">
        <f aca="false">H514+H519+H524+H529+H534</f>
        <v>#VALUE!</v>
      </c>
      <c r="I509" s="68" t="e">
        <f aca="false">I514+I519+I524+I529+I534</f>
        <v>#VALUE!</v>
      </c>
      <c r="J509" s="68" t="e">
        <f aca="false">J514+J519+J524+J529+J534</f>
        <v>#VALUE!</v>
      </c>
      <c r="K509" s="68" t="e">
        <f aca="false">E509+F509+G509+H509+I509+J509</f>
        <v>#VALUE!</v>
      </c>
    </row>
    <row r="510" customFormat="false" ht="20.25" hidden="false" customHeight="true" outlineLevel="0" collapsed="false">
      <c r="A510" s="20" t="s">
        <v>197</v>
      </c>
      <c r="B510" s="179" t="s">
        <v>390</v>
      </c>
      <c r="C510" s="19" t="s">
        <v>388</v>
      </c>
      <c r="D510" s="77" t="s">
        <v>28</v>
      </c>
      <c r="E510" s="132" t="e">
        <f aca="false">E511+E512+E513+E514</f>
        <v>#VALUE!</v>
      </c>
      <c r="F510" s="132" t="e">
        <f aca="false">F511+F512+F513+F514</f>
        <v>#VALUE!</v>
      </c>
      <c r="G510" s="132" t="e">
        <f aca="false">G511+G512+G513+G514</f>
        <v>#VALUE!</v>
      </c>
      <c r="H510" s="185" t="e">
        <f aca="false">H511+H512+H513+H514</f>
        <v>#VALUE!</v>
      </c>
      <c r="I510" s="185" t="e">
        <f aca="false">I511+I512+I513+I514</f>
        <v>#VALUE!</v>
      </c>
      <c r="J510" s="132" t="e">
        <f aca="false">J511+J512+J513+J514</f>
        <v>#VALUE!</v>
      </c>
      <c r="K510" s="132" t="e">
        <f aca="false">K511+K512+K513+K514</f>
        <v>#VALUE!</v>
      </c>
    </row>
    <row r="511" customFormat="false" ht="12.75" hidden="false" customHeight="true" outlineLevel="0" collapsed="false">
      <c r="A511" s="65"/>
      <c r="B511" s="179"/>
      <c r="C511" s="19"/>
      <c r="D511" s="77" t="s">
        <v>29</v>
      </c>
      <c r="E511" s="178" t="s">
        <v>89</v>
      </c>
      <c r="F511" s="178" t="s">
        <v>89</v>
      </c>
      <c r="G511" s="68" t="e">
        <f aca="false">F511*$M$7</f>
        <v>#VALUE!</v>
      </c>
      <c r="H511" s="176" t="e">
        <f aca="false">G511*$N$7</f>
        <v>#VALUE!</v>
      </c>
      <c r="I511" s="176" t="e">
        <f aca="false">H511*$O$7</f>
        <v>#VALUE!</v>
      </c>
      <c r="J511" s="68" t="e">
        <f aca="false">I511*$P$7</f>
        <v>#VALUE!</v>
      </c>
      <c r="K511" s="68" t="e">
        <f aca="false">E511+F511+G511+H511+I511+J511</f>
        <v>#VALUE!</v>
      </c>
    </row>
    <row r="512" customFormat="false" ht="12.75" hidden="false" customHeight="true" outlineLevel="0" collapsed="false">
      <c r="A512" s="65"/>
      <c r="B512" s="179"/>
      <c r="C512" s="19"/>
      <c r="D512" s="77" t="s">
        <v>30</v>
      </c>
      <c r="E512" s="178" t="s">
        <v>89</v>
      </c>
      <c r="F512" s="178" t="s">
        <v>89</v>
      </c>
      <c r="G512" s="68" t="e">
        <f aca="false">F512*$M$7</f>
        <v>#VALUE!</v>
      </c>
      <c r="H512" s="176" t="e">
        <f aca="false">G512*$N$7</f>
        <v>#VALUE!</v>
      </c>
      <c r="I512" s="176" t="e">
        <f aca="false">H512*$O$7</f>
        <v>#VALUE!</v>
      </c>
      <c r="J512" s="68" t="e">
        <f aca="false">I512*$P$7</f>
        <v>#VALUE!</v>
      </c>
      <c r="K512" s="68" t="e">
        <f aca="false">E512+F512+G512+H512+I512+J512</f>
        <v>#VALUE!</v>
      </c>
    </row>
    <row r="513" customFormat="false" ht="12.75" hidden="false" customHeight="true" outlineLevel="0" collapsed="false">
      <c r="A513" s="65"/>
      <c r="B513" s="179"/>
      <c r="C513" s="19"/>
      <c r="D513" s="77" t="s">
        <v>281</v>
      </c>
      <c r="E513" s="178" t="s">
        <v>89</v>
      </c>
      <c r="F513" s="178" t="s">
        <v>89</v>
      </c>
      <c r="G513" s="68" t="e">
        <f aca="false">F513*$M$7</f>
        <v>#VALUE!</v>
      </c>
      <c r="H513" s="176" t="e">
        <f aca="false">G513*$N$7</f>
        <v>#VALUE!</v>
      </c>
      <c r="I513" s="176" t="e">
        <f aca="false">H513*$O$7</f>
        <v>#VALUE!</v>
      </c>
      <c r="J513" s="68" t="e">
        <f aca="false">I513*$P$7</f>
        <v>#VALUE!</v>
      </c>
      <c r="K513" s="68" t="e">
        <f aca="false">E513+F513+G513+H513+I513+J513</f>
        <v>#VALUE!</v>
      </c>
    </row>
    <row r="514" customFormat="false" ht="12.75" hidden="false" customHeight="true" outlineLevel="0" collapsed="false">
      <c r="A514" s="65"/>
      <c r="B514" s="179"/>
      <c r="C514" s="19"/>
      <c r="D514" s="77" t="s">
        <v>32</v>
      </c>
      <c r="E514" s="178" t="s">
        <v>89</v>
      </c>
      <c r="F514" s="178" t="s">
        <v>89</v>
      </c>
      <c r="G514" s="68" t="e">
        <f aca="false">F514*$M$7</f>
        <v>#VALUE!</v>
      </c>
      <c r="H514" s="176" t="e">
        <f aca="false">G514*$N$7</f>
        <v>#VALUE!</v>
      </c>
      <c r="I514" s="176" t="e">
        <f aca="false">H514*$O$7</f>
        <v>#VALUE!</v>
      </c>
      <c r="J514" s="68" t="e">
        <f aca="false">I514*$P$7</f>
        <v>#VALUE!</v>
      </c>
      <c r="K514" s="68" t="e">
        <f aca="false">E514+F514+G514+H514+I514+J514</f>
        <v>#VALUE!</v>
      </c>
    </row>
    <row r="515" customFormat="false" ht="22.5" hidden="false" customHeight="true" outlineLevel="0" collapsed="false">
      <c r="A515" s="20" t="s">
        <v>198</v>
      </c>
      <c r="B515" s="187" t="s">
        <v>391</v>
      </c>
      <c r="C515" s="19" t="s">
        <v>388</v>
      </c>
      <c r="D515" s="77" t="s">
        <v>28</v>
      </c>
      <c r="E515" s="132" t="e">
        <f aca="false">E516+E517+E518+E519</f>
        <v>#VALUE!</v>
      </c>
      <c r="F515" s="132" t="e">
        <f aca="false">F516+F517+F518+F519</f>
        <v>#VALUE!</v>
      </c>
      <c r="G515" s="132" t="e">
        <f aca="false">G516+G517+G518+G519</f>
        <v>#VALUE!</v>
      </c>
      <c r="H515" s="185" t="e">
        <f aca="false">H516+H517+H518+H519</f>
        <v>#VALUE!</v>
      </c>
      <c r="I515" s="185" t="e">
        <f aca="false">I516+I517+I518+I519</f>
        <v>#VALUE!</v>
      </c>
      <c r="J515" s="132" t="e">
        <f aca="false">J516+J517+J518+J519</f>
        <v>#VALUE!</v>
      </c>
      <c r="K515" s="132" t="e">
        <f aca="false">K516+K517+K518+K519</f>
        <v>#VALUE!</v>
      </c>
    </row>
    <row r="516" customFormat="false" ht="12.75" hidden="false" customHeight="true" outlineLevel="0" collapsed="false">
      <c r="A516" s="65"/>
      <c r="B516" s="187"/>
      <c r="C516" s="19"/>
      <c r="D516" s="77" t="s">
        <v>29</v>
      </c>
      <c r="E516" s="178" t="s">
        <v>89</v>
      </c>
      <c r="F516" s="178" t="s">
        <v>89</v>
      </c>
      <c r="G516" s="68" t="e">
        <f aca="false">F516*$M$7</f>
        <v>#VALUE!</v>
      </c>
      <c r="H516" s="176" t="e">
        <f aca="false">G516*$N$7</f>
        <v>#VALUE!</v>
      </c>
      <c r="I516" s="176" t="e">
        <f aca="false">H516*$O$7</f>
        <v>#VALUE!</v>
      </c>
      <c r="J516" s="68" t="e">
        <f aca="false">I516*$P$7</f>
        <v>#VALUE!</v>
      </c>
      <c r="K516" s="68" t="e">
        <f aca="false">E516+F516+G516+H516+I516+J516</f>
        <v>#VALUE!</v>
      </c>
    </row>
    <row r="517" customFormat="false" ht="12.75" hidden="false" customHeight="true" outlineLevel="0" collapsed="false">
      <c r="A517" s="65"/>
      <c r="B517" s="187"/>
      <c r="C517" s="19"/>
      <c r="D517" s="77" t="s">
        <v>30</v>
      </c>
      <c r="E517" s="178" t="s">
        <v>392</v>
      </c>
      <c r="F517" s="178" t="s">
        <v>392</v>
      </c>
      <c r="G517" s="68" t="e">
        <f aca="false">F517*$M$7</f>
        <v>#VALUE!</v>
      </c>
      <c r="H517" s="176" t="e">
        <f aca="false">G517*$N$7</f>
        <v>#VALUE!</v>
      </c>
      <c r="I517" s="176" t="e">
        <f aca="false">H517*$O$7</f>
        <v>#VALUE!</v>
      </c>
      <c r="J517" s="68" t="e">
        <f aca="false">I517*$P$7</f>
        <v>#VALUE!</v>
      </c>
      <c r="K517" s="68" t="e">
        <f aca="false">E517+F517+G517+H517+I517+J517</f>
        <v>#VALUE!</v>
      </c>
    </row>
    <row r="518" customFormat="false" ht="12.75" hidden="false" customHeight="true" outlineLevel="0" collapsed="false">
      <c r="A518" s="65"/>
      <c r="B518" s="187"/>
      <c r="C518" s="19"/>
      <c r="D518" s="77" t="s">
        <v>281</v>
      </c>
      <c r="E518" s="178" t="s">
        <v>393</v>
      </c>
      <c r="F518" s="178" t="s">
        <v>393</v>
      </c>
      <c r="G518" s="68" t="e">
        <f aca="false">F518*$M$7</f>
        <v>#VALUE!</v>
      </c>
      <c r="H518" s="176" t="e">
        <f aca="false">G518*$N$7</f>
        <v>#VALUE!</v>
      </c>
      <c r="I518" s="176" t="e">
        <f aca="false">H518*$O$7</f>
        <v>#VALUE!</v>
      </c>
      <c r="J518" s="68" t="e">
        <f aca="false">I518*$P$7</f>
        <v>#VALUE!</v>
      </c>
      <c r="K518" s="68" t="e">
        <f aca="false">E518+F518+G518+H518+I518+J518</f>
        <v>#VALUE!</v>
      </c>
    </row>
    <row r="519" customFormat="false" ht="12.75" hidden="false" customHeight="true" outlineLevel="0" collapsed="false">
      <c r="A519" s="65"/>
      <c r="B519" s="187"/>
      <c r="C519" s="19"/>
      <c r="D519" s="77" t="s">
        <v>32</v>
      </c>
      <c r="E519" s="178" t="s">
        <v>89</v>
      </c>
      <c r="F519" s="178" t="s">
        <v>89</v>
      </c>
      <c r="G519" s="68" t="e">
        <f aca="false">F519*$M$7</f>
        <v>#VALUE!</v>
      </c>
      <c r="H519" s="176" t="e">
        <f aca="false">G519*$N$7</f>
        <v>#VALUE!</v>
      </c>
      <c r="I519" s="176" t="e">
        <f aca="false">H519*$O$7</f>
        <v>#VALUE!</v>
      </c>
      <c r="J519" s="68" t="e">
        <f aca="false">I519*$P$7</f>
        <v>#VALUE!</v>
      </c>
      <c r="K519" s="68" t="e">
        <f aca="false">E519+F519+G519+H519+I519+J519</f>
        <v>#VALUE!</v>
      </c>
    </row>
    <row r="520" customFormat="false" ht="18" hidden="false" customHeight="true" outlineLevel="0" collapsed="false">
      <c r="A520" s="20" t="s">
        <v>200</v>
      </c>
      <c r="B520" s="179" t="s">
        <v>394</v>
      </c>
      <c r="C520" s="19" t="s">
        <v>388</v>
      </c>
      <c r="D520" s="77" t="s">
        <v>28</v>
      </c>
      <c r="E520" s="132" t="e">
        <f aca="false">E521+E522+E523+E524</f>
        <v>#VALUE!</v>
      </c>
      <c r="F520" s="132" t="e">
        <f aca="false">F521+F522+F523+F524</f>
        <v>#VALUE!</v>
      </c>
      <c r="G520" s="132" t="e">
        <f aca="false">G521+G522+G523+G524</f>
        <v>#VALUE!</v>
      </c>
      <c r="H520" s="185" t="e">
        <f aca="false">H521+H522+H523+H524</f>
        <v>#VALUE!</v>
      </c>
      <c r="I520" s="185" t="e">
        <f aca="false">I521+I522+I523+I524</f>
        <v>#VALUE!</v>
      </c>
      <c r="J520" s="132" t="e">
        <f aca="false">J521+J522+J523+J524</f>
        <v>#VALUE!</v>
      </c>
      <c r="K520" s="132" t="e">
        <f aca="false">K521+K522+K523+K524</f>
        <v>#VALUE!</v>
      </c>
    </row>
    <row r="521" customFormat="false" ht="12.75" hidden="false" customHeight="true" outlineLevel="0" collapsed="false">
      <c r="A521" s="65"/>
      <c r="B521" s="179"/>
      <c r="C521" s="19"/>
      <c r="D521" s="77" t="s">
        <v>29</v>
      </c>
      <c r="E521" s="178" t="s">
        <v>89</v>
      </c>
      <c r="F521" s="178" t="s">
        <v>89</v>
      </c>
      <c r="G521" s="68" t="e">
        <f aca="false">F521*$M$7</f>
        <v>#VALUE!</v>
      </c>
      <c r="H521" s="176" t="e">
        <f aca="false">G521*$N$7</f>
        <v>#VALUE!</v>
      </c>
      <c r="I521" s="176" t="e">
        <f aca="false">H521*$O$7</f>
        <v>#VALUE!</v>
      </c>
      <c r="J521" s="68" t="e">
        <f aca="false">I521*$P$7</f>
        <v>#VALUE!</v>
      </c>
      <c r="K521" s="68" t="e">
        <f aca="false">E521+F521+G521+H521+I521+J521</f>
        <v>#VALUE!</v>
      </c>
    </row>
    <row r="522" customFormat="false" ht="12.75" hidden="false" customHeight="true" outlineLevel="0" collapsed="false">
      <c r="A522" s="65"/>
      <c r="B522" s="179"/>
      <c r="C522" s="19"/>
      <c r="D522" s="77" t="s">
        <v>30</v>
      </c>
      <c r="E522" s="178" t="s">
        <v>89</v>
      </c>
      <c r="F522" s="178" t="s">
        <v>89</v>
      </c>
      <c r="G522" s="68" t="e">
        <f aca="false">F522*$M$7</f>
        <v>#VALUE!</v>
      </c>
      <c r="H522" s="176" t="e">
        <f aca="false">G522*$N$7</f>
        <v>#VALUE!</v>
      </c>
      <c r="I522" s="176" t="e">
        <f aca="false">H522*$O$7</f>
        <v>#VALUE!</v>
      </c>
      <c r="J522" s="68" t="e">
        <f aca="false">I522*$P$7</f>
        <v>#VALUE!</v>
      </c>
      <c r="K522" s="68" t="e">
        <f aca="false">E522+F522+G522+H522+I522+J522</f>
        <v>#VALUE!</v>
      </c>
    </row>
    <row r="523" customFormat="false" ht="12.75" hidden="false" customHeight="true" outlineLevel="0" collapsed="false">
      <c r="A523" s="65"/>
      <c r="B523" s="179"/>
      <c r="C523" s="19"/>
      <c r="D523" s="77" t="s">
        <v>281</v>
      </c>
      <c r="E523" s="181" t="n">
        <v>42556.81</v>
      </c>
      <c r="F523" s="181" t="n">
        <v>42556.81</v>
      </c>
      <c r="G523" s="68" t="n">
        <f aca="false">F523*$M$7</f>
        <v>43961.18473</v>
      </c>
      <c r="H523" s="176" t="n">
        <f aca="false">G523*$N$7</f>
        <v>45411.90382609</v>
      </c>
      <c r="I523" s="176" t="n">
        <f aca="false">H523*$O$7</f>
        <v>46865.0847485249</v>
      </c>
      <c r="J523" s="68" t="n">
        <f aca="false">I523*$P$7</f>
        <v>48458.4976299747</v>
      </c>
      <c r="K523" s="68" t="n">
        <f aca="false">E523+F523+G523+H523+I523+J523</f>
        <v>269810.29093459</v>
      </c>
    </row>
    <row r="524" customFormat="false" ht="12.75" hidden="false" customHeight="true" outlineLevel="0" collapsed="false">
      <c r="A524" s="65"/>
      <c r="B524" s="179"/>
      <c r="C524" s="19"/>
      <c r="D524" s="77" t="s">
        <v>32</v>
      </c>
      <c r="E524" s="178" t="s">
        <v>89</v>
      </c>
      <c r="F524" s="178" t="s">
        <v>89</v>
      </c>
      <c r="G524" s="68" t="e">
        <f aca="false">F524*$M$7</f>
        <v>#VALUE!</v>
      </c>
      <c r="H524" s="176" t="e">
        <f aca="false">G524*$N$7</f>
        <v>#VALUE!</v>
      </c>
      <c r="I524" s="176" t="e">
        <f aca="false">H524*$O$7</f>
        <v>#VALUE!</v>
      </c>
      <c r="J524" s="68" t="e">
        <f aca="false">I524*$P$7</f>
        <v>#VALUE!</v>
      </c>
      <c r="K524" s="68" t="e">
        <f aca="false">E524+F524+G524+H524+I524+J524</f>
        <v>#VALUE!</v>
      </c>
    </row>
    <row r="525" customFormat="false" ht="17.25" hidden="false" customHeight="true" outlineLevel="0" collapsed="false">
      <c r="A525" s="20" t="s">
        <v>202</v>
      </c>
      <c r="B525" s="179" t="s">
        <v>395</v>
      </c>
      <c r="C525" s="19" t="s">
        <v>388</v>
      </c>
      <c r="D525" s="77" t="s">
        <v>28</v>
      </c>
      <c r="E525" s="132" t="e">
        <f aca="false">E526+E527+E528+E529</f>
        <v>#VALUE!</v>
      </c>
      <c r="F525" s="132" t="e">
        <f aca="false">F526+F527+F528+F529</f>
        <v>#VALUE!</v>
      </c>
      <c r="G525" s="132" t="e">
        <f aca="false">G526+G527+G528+G529</f>
        <v>#VALUE!</v>
      </c>
      <c r="H525" s="185" t="e">
        <f aca="false">H526+H527+H528+H529</f>
        <v>#VALUE!</v>
      </c>
      <c r="I525" s="185" t="e">
        <f aca="false">I526+I527+I528+I529</f>
        <v>#VALUE!</v>
      </c>
      <c r="J525" s="132" t="e">
        <f aca="false">J526+J527+J528+J529</f>
        <v>#VALUE!</v>
      </c>
      <c r="K525" s="132" t="e">
        <f aca="false">K526+K527+K528+K529</f>
        <v>#VALUE!</v>
      </c>
    </row>
    <row r="526" customFormat="false" ht="12.75" hidden="false" customHeight="true" outlineLevel="0" collapsed="false">
      <c r="A526" s="65"/>
      <c r="B526" s="179"/>
      <c r="C526" s="19"/>
      <c r="D526" s="77" t="s">
        <v>29</v>
      </c>
      <c r="E526" s="178" t="s">
        <v>89</v>
      </c>
      <c r="F526" s="178" t="s">
        <v>89</v>
      </c>
      <c r="G526" s="68" t="e">
        <f aca="false">F526*$M$7</f>
        <v>#VALUE!</v>
      </c>
      <c r="H526" s="176" t="e">
        <f aca="false">G526*$N$7</f>
        <v>#VALUE!</v>
      </c>
      <c r="I526" s="176" t="e">
        <f aca="false">H526*$O$7</f>
        <v>#VALUE!</v>
      </c>
      <c r="J526" s="68" t="e">
        <f aca="false">I526*$P$7</f>
        <v>#VALUE!</v>
      </c>
      <c r="K526" s="68" t="e">
        <f aca="false">E526+F526+G526+H526+I526+J526</f>
        <v>#VALUE!</v>
      </c>
    </row>
    <row r="527" customFormat="false" ht="12.75" hidden="false" customHeight="true" outlineLevel="0" collapsed="false">
      <c r="A527" s="65"/>
      <c r="B527" s="179"/>
      <c r="C527" s="19"/>
      <c r="D527" s="77" t="s">
        <v>30</v>
      </c>
      <c r="E527" s="181" t="n">
        <v>19247.6</v>
      </c>
      <c r="F527" s="181" t="n">
        <v>16302.1</v>
      </c>
      <c r="G527" s="68" t="n">
        <f aca="false">F527*$M$7</f>
        <v>16840.0693</v>
      </c>
      <c r="H527" s="176" t="n">
        <f aca="false">G527*$N$7</f>
        <v>17395.7915869</v>
      </c>
      <c r="I527" s="176" t="n">
        <f aca="false">H527*$O$7</f>
        <v>17952.4569176808</v>
      </c>
      <c r="J527" s="68" t="n">
        <f aca="false">I527*$P$7</f>
        <v>18562.840452882</v>
      </c>
      <c r="K527" s="68" t="n">
        <f aca="false">E527+F527+G527+H527+I527+J527</f>
        <v>106300.858257463</v>
      </c>
    </row>
    <row r="528" customFormat="false" ht="12.75" hidden="false" customHeight="true" outlineLevel="0" collapsed="false">
      <c r="A528" s="65"/>
      <c r="B528" s="179"/>
      <c r="C528" s="19"/>
      <c r="D528" s="77" t="s">
        <v>281</v>
      </c>
      <c r="E528" s="182" t="n">
        <v>903.64</v>
      </c>
      <c r="F528" s="182" t="n">
        <v>903.64</v>
      </c>
      <c r="G528" s="68" t="n">
        <f aca="false">F528*$M$7</f>
        <v>933.46012</v>
      </c>
      <c r="H528" s="176" t="n">
        <f aca="false">G528*$N$7</f>
        <v>964.26430396</v>
      </c>
      <c r="I528" s="176" t="n">
        <f aca="false">H528*$O$7</f>
        <v>995.12076168672</v>
      </c>
      <c r="J528" s="68" t="n">
        <f aca="false">I528*$P$7</f>
        <v>1028.95486758407</v>
      </c>
      <c r="K528" s="68" t="n">
        <f aca="false">E528+F528+G528+H528+I528+J528</f>
        <v>5729.08005323079</v>
      </c>
    </row>
    <row r="529" customFormat="false" ht="12.75" hidden="false" customHeight="true" outlineLevel="0" collapsed="false">
      <c r="A529" s="65"/>
      <c r="B529" s="179"/>
      <c r="C529" s="19"/>
      <c r="D529" s="77" t="s">
        <v>32</v>
      </c>
      <c r="E529" s="178" t="s">
        <v>89</v>
      </c>
      <c r="F529" s="178" t="s">
        <v>89</v>
      </c>
      <c r="G529" s="68" t="e">
        <f aca="false">F529*$M$7</f>
        <v>#VALUE!</v>
      </c>
      <c r="H529" s="176" t="e">
        <f aca="false">G529*$N$7</f>
        <v>#VALUE!</v>
      </c>
      <c r="I529" s="176" t="e">
        <f aca="false">H529*$O$7</f>
        <v>#VALUE!</v>
      </c>
      <c r="J529" s="68" t="e">
        <f aca="false">I529*$P$7</f>
        <v>#VALUE!</v>
      </c>
      <c r="K529" s="68" t="e">
        <f aca="false">E529+F529+G529+H529+I529+J529</f>
        <v>#VALUE!</v>
      </c>
    </row>
    <row r="530" customFormat="false" ht="24" hidden="false" customHeight="true" outlineLevel="0" collapsed="false">
      <c r="A530" s="20" t="s">
        <v>204</v>
      </c>
      <c r="B530" s="179" t="s">
        <v>396</v>
      </c>
      <c r="C530" s="19" t="s">
        <v>388</v>
      </c>
      <c r="D530" s="77" t="s">
        <v>28</v>
      </c>
      <c r="E530" s="132" t="e">
        <f aca="false">E531+E532+E533+E534</f>
        <v>#VALUE!</v>
      </c>
      <c r="F530" s="132" t="e">
        <f aca="false">F531+F532+F533+F534</f>
        <v>#VALUE!</v>
      </c>
      <c r="G530" s="132" t="e">
        <f aca="false">G531+G532+G533+G534</f>
        <v>#VALUE!</v>
      </c>
      <c r="H530" s="185" t="e">
        <f aca="false">H531+H532+H533+H534</f>
        <v>#VALUE!</v>
      </c>
      <c r="I530" s="185" t="e">
        <f aca="false">I531+I532+I533+I534</f>
        <v>#VALUE!</v>
      </c>
      <c r="J530" s="132" t="e">
        <f aca="false">J531+J532+J533+J534</f>
        <v>#VALUE!</v>
      </c>
      <c r="K530" s="132" t="e">
        <f aca="false">K531+K532+K533+K534</f>
        <v>#VALUE!</v>
      </c>
    </row>
    <row r="531" customFormat="false" ht="12.75" hidden="false" customHeight="true" outlineLevel="0" collapsed="false">
      <c r="A531" s="65"/>
      <c r="B531" s="179"/>
      <c r="C531" s="19"/>
      <c r="D531" s="77" t="s">
        <v>29</v>
      </c>
      <c r="E531" s="178" t="s">
        <v>89</v>
      </c>
      <c r="F531" s="178" t="s">
        <v>89</v>
      </c>
      <c r="G531" s="68" t="e">
        <f aca="false">F531*$M$7</f>
        <v>#VALUE!</v>
      </c>
      <c r="H531" s="176" t="e">
        <f aca="false">G531*$N$7</f>
        <v>#VALUE!</v>
      </c>
      <c r="I531" s="176" t="e">
        <f aca="false">H531*$O$7</f>
        <v>#VALUE!</v>
      </c>
      <c r="J531" s="68" t="e">
        <f aca="false">I531*$P$7</f>
        <v>#VALUE!</v>
      </c>
      <c r="K531" s="68" t="e">
        <f aca="false">E531+F531+G531+H531+I531+J531</f>
        <v>#VALUE!</v>
      </c>
    </row>
    <row r="532" customFormat="false" ht="12.75" hidden="false" customHeight="true" outlineLevel="0" collapsed="false">
      <c r="A532" s="65"/>
      <c r="B532" s="179"/>
      <c r="C532" s="19"/>
      <c r="D532" s="77" t="s">
        <v>30</v>
      </c>
      <c r="E532" s="181" t="n">
        <v>3054.02</v>
      </c>
      <c r="F532" s="181" t="n">
        <v>3054.02</v>
      </c>
      <c r="G532" s="68" t="n">
        <f aca="false">F532*$M$7</f>
        <v>3154.80266</v>
      </c>
      <c r="H532" s="176" t="n">
        <f aca="false">G532*$N$7</f>
        <v>3258.91114778</v>
      </c>
      <c r="I532" s="176" t="n">
        <f aca="false">H532*$O$7</f>
        <v>3363.19630450896</v>
      </c>
      <c r="J532" s="68" t="n">
        <f aca="false">I532*$P$7</f>
        <v>3477.54497886226</v>
      </c>
      <c r="K532" s="68" t="n">
        <f aca="false">E532+F532+G532+H532+I532+J532</f>
        <v>19362.4950911512</v>
      </c>
    </row>
    <row r="533" customFormat="false" ht="12.75" hidden="false" customHeight="true" outlineLevel="0" collapsed="false">
      <c r="A533" s="65"/>
      <c r="B533" s="179"/>
      <c r="C533" s="19"/>
      <c r="D533" s="77" t="s">
        <v>281</v>
      </c>
      <c r="E533" s="178" t="s">
        <v>89</v>
      </c>
      <c r="F533" s="178" t="s">
        <v>89</v>
      </c>
      <c r="G533" s="68" t="e">
        <f aca="false">F533*$M$7</f>
        <v>#VALUE!</v>
      </c>
      <c r="H533" s="176" t="e">
        <f aca="false">G533*$N$7</f>
        <v>#VALUE!</v>
      </c>
      <c r="I533" s="176" t="e">
        <f aca="false">H533*$O$7</f>
        <v>#VALUE!</v>
      </c>
      <c r="J533" s="68" t="e">
        <f aca="false">I533*$P$7</f>
        <v>#VALUE!</v>
      </c>
      <c r="K533" s="68" t="e">
        <f aca="false">E533+F533+G533+H533+I533+J533</f>
        <v>#VALUE!</v>
      </c>
    </row>
    <row r="534" customFormat="false" ht="12.75" hidden="false" customHeight="true" outlineLevel="0" collapsed="false">
      <c r="A534" s="65"/>
      <c r="B534" s="179"/>
      <c r="C534" s="19"/>
      <c r="D534" s="77" t="s">
        <v>32</v>
      </c>
      <c r="E534" s="178" t="s">
        <v>89</v>
      </c>
      <c r="F534" s="178" t="s">
        <v>89</v>
      </c>
      <c r="G534" s="68" t="e">
        <f aca="false">F534*$M$7</f>
        <v>#VALUE!</v>
      </c>
      <c r="H534" s="176" t="e">
        <f aca="false">G534*$N$7</f>
        <v>#VALUE!</v>
      </c>
      <c r="I534" s="176" t="e">
        <f aca="false">H534*$O$7</f>
        <v>#VALUE!</v>
      </c>
      <c r="J534" s="68" t="e">
        <f aca="false">I534*$P$7</f>
        <v>#VALUE!</v>
      </c>
      <c r="K534" s="68" t="e">
        <f aca="false">E534+F534+G534+H534+I534+J534</f>
        <v>#VALUE!</v>
      </c>
    </row>
    <row r="535" s="83" customFormat="true" ht="27.75" hidden="false" customHeight="true" outlineLevel="0" collapsed="false">
      <c r="A535" s="78" t="s">
        <v>397</v>
      </c>
      <c r="B535" s="94" t="s">
        <v>398</v>
      </c>
      <c r="C535" s="79" t="s">
        <v>27</v>
      </c>
      <c r="D535" s="79" t="s">
        <v>28</v>
      </c>
      <c r="E535" s="81" t="e">
        <f aca="false">E536+E537+E538+E539</f>
        <v>#VALUE!</v>
      </c>
      <c r="F535" s="81" t="e">
        <f aca="false">F536+F537+F538+F539</f>
        <v>#VALUE!</v>
      </c>
      <c r="G535" s="81" t="e">
        <f aca="false">G536+G537+G538+G539</f>
        <v>#VALUE!</v>
      </c>
      <c r="H535" s="81" t="e">
        <f aca="false">H536+H537+H538+H539</f>
        <v>#VALUE!</v>
      </c>
      <c r="I535" s="81" t="e">
        <f aca="false">I536+I537+I538+I539</f>
        <v>#VALUE!</v>
      </c>
      <c r="J535" s="81" t="e">
        <f aca="false">J536+J537+J538+J539</f>
        <v>#VALUE!</v>
      </c>
      <c r="K535" s="81" t="e">
        <f aca="false">K536+K537+K538+K539</f>
        <v>#VALUE!</v>
      </c>
      <c r="L535" s="82" t="s">
        <v>371</v>
      </c>
    </row>
    <row r="536" customFormat="false" ht="12.75" hidden="false" customHeight="true" outlineLevel="0" collapsed="false">
      <c r="A536" s="65"/>
      <c r="B536" s="94"/>
      <c r="C536" s="66"/>
      <c r="D536" s="77" t="s">
        <v>29</v>
      </c>
      <c r="E536" s="68" t="e">
        <f aca="false">E541</f>
        <v>#VALUE!</v>
      </c>
      <c r="F536" s="68" t="e">
        <f aca="false">F541</f>
        <v>#VALUE!</v>
      </c>
      <c r="G536" s="68" t="e">
        <f aca="false">G541</f>
        <v>#VALUE!</v>
      </c>
      <c r="H536" s="68" t="e">
        <f aca="false">H541</f>
        <v>#VALUE!</v>
      </c>
      <c r="I536" s="68" t="e">
        <f aca="false">I541</f>
        <v>#VALUE!</v>
      </c>
      <c r="J536" s="68" t="e">
        <f aca="false">J541</f>
        <v>#VALUE!</v>
      </c>
      <c r="K536" s="68" t="e">
        <f aca="false">E536+F536+G536+H536+I536+J536</f>
        <v>#VALUE!</v>
      </c>
    </row>
    <row r="537" customFormat="false" ht="12.75" hidden="false" customHeight="true" outlineLevel="0" collapsed="false">
      <c r="A537" s="65"/>
      <c r="B537" s="94"/>
      <c r="C537" s="66"/>
      <c r="D537" s="77" t="s">
        <v>30</v>
      </c>
      <c r="E537" s="68" t="e">
        <f aca="false">E542</f>
        <v>#VALUE!</v>
      </c>
      <c r="F537" s="68" t="e">
        <f aca="false">F542</f>
        <v>#VALUE!</v>
      </c>
      <c r="G537" s="68" t="e">
        <f aca="false">G542</f>
        <v>#VALUE!</v>
      </c>
      <c r="H537" s="68" t="e">
        <f aca="false">H542</f>
        <v>#VALUE!</v>
      </c>
      <c r="I537" s="68" t="e">
        <f aca="false">I542</f>
        <v>#VALUE!</v>
      </c>
      <c r="J537" s="68" t="e">
        <f aca="false">J542</f>
        <v>#VALUE!</v>
      </c>
      <c r="K537" s="68" t="e">
        <f aca="false">E537+F537+G537+H537+I537+J537</f>
        <v>#VALUE!</v>
      </c>
    </row>
    <row r="538" customFormat="false" ht="12.75" hidden="false" customHeight="true" outlineLevel="0" collapsed="false">
      <c r="A538" s="65"/>
      <c r="B538" s="94"/>
      <c r="C538" s="66"/>
      <c r="D538" s="77" t="s">
        <v>281</v>
      </c>
      <c r="E538" s="68" t="e">
        <f aca="false">E543</f>
        <v>#VALUE!</v>
      </c>
      <c r="F538" s="68" t="e">
        <f aca="false">F543</f>
        <v>#VALUE!</v>
      </c>
      <c r="G538" s="68" t="e">
        <f aca="false">G543</f>
        <v>#VALUE!</v>
      </c>
      <c r="H538" s="68" t="e">
        <f aca="false">H543</f>
        <v>#VALUE!</v>
      </c>
      <c r="I538" s="68" t="e">
        <f aca="false">I543</f>
        <v>#VALUE!</v>
      </c>
      <c r="J538" s="68" t="e">
        <f aca="false">J543</f>
        <v>#VALUE!</v>
      </c>
      <c r="K538" s="68" t="e">
        <f aca="false">E538+F538+G538+H538+I538+J538</f>
        <v>#VALUE!</v>
      </c>
    </row>
    <row r="539" customFormat="false" ht="12.75" hidden="false" customHeight="true" outlineLevel="0" collapsed="false">
      <c r="A539" s="65"/>
      <c r="B539" s="94"/>
      <c r="C539" s="66"/>
      <c r="D539" s="77" t="s">
        <v>32</v>
      </c>
      <c r="E539" s="68" t="e">
        <f aca="false">E544</f>
        <v>#VALUE!</v>
      </c>
      <c r="F539" s="68" t="e">
        <f aca="false">F544</f>
        <v>#VALUE!</v>
      </c>
      <c r="G539" s="68" t="e">
        <f aca="false">G544</f>
        <v>#VALUE!</v>
      </c>
      <c r="H539" s="68" t="e">
        <f aca="false">H544</f>
        <v>#VALUE!</v>
      </c>
      <c r="I539" s="68" t="e">
        <f aca="false">I544</f>
        <v>#VALUE!</v>
      </c>
      <c r="J539" s="68" t="e">
        <f aca="false">J544</f>
        <v>#VALUE!</v>
      </c>
      <c r="K539" s="68" t="e">
        <f aca="false">E539+F539+G539+H539+I539+J539</f>
        <v>#VALUE!</v>
      </c>
    </row>
    <row r="540" customFormat="false" ht="27" hidden="false" customHeight="true" outlineLevel="0" collapsed="false">
      <c r="A540" s="65"/>
      <c r="B540" s="94"/>
      <c r="C540" s="113" t="s">
        <v>35</v>
      </c>
      <c r="D540" s="79" t="s">
        <v>28</v>
      </c>
      <c r="E540" s="81" t="e">
        <f aca="false">E541+E542+E543+E544</f>
        <v>#VALUE!</v>
      </c>
      <c r="F540" s="81" t="e">
        <f aca="false">F541+F542+F543+F544</f>
        <v>#VALUE!</v>
      </c>
      <c r="G540" s="81" t="e">
        <f aca="false">G541+G542+G543+G544</f>
        <v>#VALUE!</v>
      </c>
      <c r="H540" s="81" t="e">
        <f aca="false">H541+H542+H543+H544</f>
        <v>#VALUE!</v>
      </c>
      <c r="I540" s="81" t="e">
        <f aca="false">I541+I542+I543+I544</f>
        <v>#VALUE!</v>
      </c>
      <c r="J540" s="81" t="e">
        <f aca="false">J541+J542+J543+J544</f>
        <v>#VALUE!</v>
      </c>
      <c r="K540" s="81" t="e">
        <f aca="false">K541+K542+K543+K544</f>
        <v>#VALUE!</v>
      </c>
    </row>
    <row r="541" customFormat="false" ht="12.75" hidden="false" customHeight="true" outlineLevel="0" collapsed="false">
      <c r="A541" s="65"/>
      <c r="B541" s="94"/>
      <c r="C541" s="94"/>
      <c r="D541" s="77" t="s">
        <v>29</v>
      </c>
      <c r="E541" s="68" t="e">
        <f aca="false">E546+E551+E556+E561+E566+E571</f>
        <v>#VALUE!</v>
      </c>
      <c r="F541" s="68" t="e">
        <f aca="false">F546+F551+F556+F561+F566+F571</f>
        <v>#VALUE!</v>
      </c>
      <c r="G541" s="68" t="e">
        <f aca="false">G546+G551+G556+G561+G566+G571</f>
        <v>#VALUE!</v>
      </c>
      <c r="H541" s="68" t="e">
        <f aca="false">H546+H551+H556+H561+H566+H571</f>
        <v>#VALUE!</v>
      </c>
      <c r="I541" s="68" t="e">
        <f aca="false">I546+I551+I556+I561+I566+I571</f>
        <v>#VALUE!</v>
      </c>
      <c r="J541" s="68" t="e">
        <f aca="false">J546+J551+J556+J561+J566+J571</f>
        <v>#VALUE!</v>
      </c>
      <c r="K541" s="68" t="e">
        <f aca="false">E541+F541+G541+H541+I541+J541</f>
        <v>#VALUE!</v>
      </c>
    </row>
    <row r="542" customFormat="false" ht="12.75" hidden="false" customHeight="true" outlineLevel="0" collapsed="false">
      <c r="A542" s="65"/>
      <c r="B542" s="94"/>
      <c r="C542" s="94"/>
      <c r="D542" s="77" t="s">
        <v>30</v>
      </c>
      <c r="E542" s="68" t="e">
        <f aca="false">E547+E552+E557+E562+E567+E572</f>
        <v>#VALUE!</v>
      </c>
      <c r="F542" s="68" t="e">
        <f aca="false">F547+F552+F557+F562+F567+F572</f>
        <v>#VALUE!</v>
      </c>
      <c r="G542" s="68" t="e">
        <f aca="false">G547+G552+G557+G562+G567+G572</f>
        <v>#VALUE!</v>
      </c>
      <c r="H542" s="68" t="e">
        <f aca="false">H547+H552+H557+H562+H567+H572</f>
        <v>#VALUE!</v>
      </c>
      <c r="I542" s="68" t="e">
        <f aca="false">I547+I552+I557+I562+I567+I572</f>
        <v>#VALUE!</v>
      </c>
      <c r="J542" s="68" t="e">
        <f aca="false">J547+J552+J557+J562+J567+J572</f>
        <v>#VALUE!</v>
      </c>
      <c r="K542" s="68" t="e">
        <f aca="false">E542+F542+G542+H542+I542+J542</f>
        <v>#VALUE!</v>
      </c>
    </row>
    <row r="543" customFormat="false" ht="12.75" hidden="false" customHeight="true" outlineLevel="0" collapsed="false">
      <c r="A543" s="65"/>
      <c r="B543" s="94"/>
      <c r="C543" s="94"/>
      <c r="D543" s="77" t="s">
        <v>281</v>
      </c>
      <c r="E543" s="68" t="e">
        <f aca="false">E548+E553+E558+E563+E568+E573</f>
        <v>#VALUE!</v>
      </c>
      <c r="F543" s="68" t="e">
        <f aca="false">F548+F553+F558+F563+F568+F573</f>
        <v>#VALUE!</v>
      </c>
      <c r="G543" s="68" t="e">
        <f aca="false">G548+G553+G558+G563+G568+G573</f>
        <v>#VALUE!</v>
      </c>
      <c r="H543" s="68" t="e">
        <f aca="false">H548+H553+H558+H563+H568+H573</f>
        <v>#VALUE!</v>
      </c>
      <c r="I543" s="68" t="e">
        <f aca="false">I548+I553+I558+I563+I568+I573</f>
        <v>#VALUE!</v>
      </c>
      <c r="J543" s="68" t="e">
        <f aca="false">J548+J553+J558+J563+J568+J573</f>
        <v>#VALUE!</v>
      </c>
      <c r="K543" s="68" t="e">
        <f aca="false">E543+F543+G543+H543+I543+J543</f>
        <v>#VALUE!</v>
      </c>
    </row>
    <row r="544" customFormat="false" ht="12.75" hidden="false" customHeight="true" outlineLevel="0" collapsed="false">
      <c r="A544" s="65"/>
      <c r="B544" s="94"/>
      <c r="C544" s="94"/>
      <c r="D544" s="77" t="s">
        <v>32</v>
      </c>
      <c r="E544" s="68" t="e">
        <f aca="false">E549+E554+E559+E564+E569+E574</f>
        <v>#VALUE!</v>
      </c>
      <c r="F544" s="68" t="e">
        <f aca="false">F549+F554+F559+F564+F569+F574</f>
        <v>#VALUE!</v>
      </c>
      <c r="G544" s="68" t="e">
        <f aca="false">G549+G554+G559+G564+G569+G574</f>
        <v>#VALUE!</v>
      </c>
      <c r="H544" s="68" t="e">
        <f aca="false">H549+H554+H559+H564+H569+H574</f>
        <v>#VALUE!</v>
      </c>
      <c r="I544" s="68" t="e">
        <f aca="false">I549+I554+I559+I564+I569+I574</f>
        <v>#VALUE!</v>
      </c>
      <c r="J544" s="68" t="e">
        <f aca="false">J549+J554+J559+J564+J569+J574</f>
        <v>#VALUE!</v>
      </c>
      <c r="K544" s="68" t="e">
        <f aca="false">E544+F544+G544+H544+I544+J544</f>
        <v>#VALUE!</v>
      </c>
    </row>
    <row r="545" customFormat="false" ht="15" hidden="false" customHeight="true" outlineLevel="0" collapsed="false">
      <c r="A545" s="20" t="s">
        <v>399</v>
      </c>
      <c r="B545" s="19" t="s">
        <v>400</v>
      </c>
      <c r="C545" s="19" t="s">
        <v>35</v>
      </c>
      <c r="D545" s="77" t="s">
        <v>28</v>
      </c>
      <c r="E545" s="81" t="e">
        <f aca="false">E546+E547+E548+E549</f>
        <v>#VALUE!</v>
      </c>
      <c r="F545" s="81" t="e">
        <f aca="false">F546+F547+F548+F549</f>
        <v>#VALUE!</v>
      </c>
      <c r="G545" s="81" t="e">
        <f aca="false">G546+G547+G548+G549</f>
        <v>#VALUE!</v>
      </c>
      <c r="H545" s="81" t="e">
        <f aca="false">H546+H547+H548+H549</f>
        <v>#VALUE!</v>
      </c>
      <c r="I545" s="81" t="e">
        <f aca="false">I546+I547+I548+I549</f>
        <v>#VALUE!</v>
      </c>
      <c r="J545" s="81" t="e">
        <f aca="false">J546+J547+J548+J549</f>
        <v>#VALUE!</v>
      </c>
      <c r="K545" s="81" t="e">
        <f aca="false">K546+K547+K548+K549</f>
        <v>#VALUE!</v>
      </c>
    </row>
    <row r="546" customFormat="false" ht="15" hidden="false" customHeight="true" outlineLevel="0" collapsed="false">
      <c r="A546" s="65"/>
      <c r="B546" s="19"/>
      <c r="C546" s="19"/>
      <c r="D546" s="77" t="s">
        <v>29</v>
      </c>
      <c r="E546" s="178" t="s">
        <v>89</v>
      </c>
      <c r="F546" s="178" t="s">
        <v>89</v>
      </c>
      <c r="G546" s="68" t="e">
        <f aca="false">F546*$M$7</f>
        <v>#VALUE!</v>
      </c>
      <c r="H546" s="176" t="e">
        <f aca="false">G546*$N$7</f>
        <v>#VALUE!</v>
      </c>
      <c r="I546" s="176" t="e">
        <f aca="false">H546*$O$7</f>
        <v>#VALUE!</v>
      </c>
      <c r="J546" s="68" t="e">
        <f aca="false">I546*$P$7</f>
        <v>#VALUE!</v>
      </c>
      <c r="K546" s="68" t="e">
        <f aca="false">E546+F546+G546+H546+I546+J546</f>
        <v>#VALUE!</v>
      </c>
    </row>
    <row r="547" customFormat="false" ht="15" hidden="false" customHeight="true" outlineLevel="0" collapsed="false">
      <c r="A547" s="65"/>
      <c r="B547" s="19"/>
      <c r="C547" s="19"/>
      <c r="D547" s="77" t="s">
        <v>30</v>
      </c>
      <c r="E547" s="178" t="s">
        <v>401</v>
      </c>
      <c r="F547" s="178" t="s">
        <v>401</v>
      </c>
      <c r="G547" s="68" t="e">
        <f aca="false">F547*$M$7</f>
        <v>#VALUE!</v>
      </c>
      <c r="H547" s="176" t="e">
        <f aca="false">G547*$N$7</f>
        <v>#VALUE!</v>
      </c>
      <c r="I547" s="176" t="e">
        <f aca="false">H547*$O$7</f>
        <v>#VALUE!</v>
      </c>
      <c r="J547" s="68" t="e">
        <f aca="false">I547*$P$7</f>
        <v>#VALUE!</v>
      </c>
      <c r="K547" s="68" t="e">
        <f aca="false">E547+F547+G547+H547+I547+J547</f>
        <v>#VALUE!</v>
      </c>
    </row>
    <row r="548" customFormat="false" ht="15" hidden="false" customHeight="true" outlineLevel="0" collapsed="false">
      <c r="A548" s="65"/>
      <c r="B548" s="19"/>
      <c r="C548" s="19"/>
      <c r="D548" s="77" t="s">
        <v>281</v>
      </c>
      <c r="E548" s="178" t="s">
        <v>402</v>
      </c>
      <c r="F548" s="178" t="s">
        <v>402</v>
      </c>
      <c r="G548" s="68" t="e">
        <f aca="false">F548*$M$7</f>
        <v>#VALUE!</v>
      </c>
      <c r="H548" s="176" t="e">
        <f aca="false">G548*$N$7</f>
        <v>#VALUE!</v>
      </c>
      <c r="I548" s="176" t="e">
        <f aca="false">H548*$O$7</f>
        <v>#VALUE!</v>
      </c>
      <c r="J548" s="68" t="e">
        <f aca="false">I548*$P$7</f>
        <v>#VALUE!</v>
      </c>
      <c r="K548" s="68" t="e">
        <f aca="false">E548+F548+G548+H548+I548+J548</f>
        <v>#VALUE!</v>
      </c>
    </row>
    <row r="549" customFormat="false" ht="15" hidden="false" customHeight="true" outlineLevel="0" collapsed="false">
      <c r="A549" s="65"/>
      <c r="B549" s="19"/>
      <c r="C549" s="19"/>
      <c r="D549" s="77" t="s">
        <v>32</v>
      </c>
      <c r="E549" s="178" t="s">
        <v>89</v>
      </c>
      <c r="F549" s="178" t="s">
        <v>89</v>
      </c>
      <c r="G549" s="68" t="e">
        <f aca="false">F549*$M$7</f>
        <v>#VALUE!</v>
      </c>
      <c r="H549" s="176" t="e">
        <f aca="false">G549*$N$7</f>
        <v>#VALUE!</v>
      </c>
      <c r="I549" s="176" t="e">
        <f aca="false">H549*$O$7</f>
        <v>#VALUE!</v>
      </c>
      <c r="J549" s="68" t="e">
        <f aca="false">I549*$P$7</f>
        <v>#VALUE!</v>
      </c>
      <c r="K549" s="68" t="e">
        <f aca="false">E549+F549+G549+H549+I549+J549</f>
        <v>#VALUE!</v>
      </c>
    </row>
    <row r="550" customFormat="false" ht="15" hidden="false" customHeight="true" outlineLevel="0" collapsed="false">
      <c r="A550" s="20" t="s">
        <v>403</v>
      </c>
      <c r="B550" s="19" t="s">
        <v>404</v>
      </c>
      <c r="C550" s="19" t="s">
        <v>35</v>
      </c>
      <c r="D550" s="77" t="s">
        <v>28</v>
      </c>
      <c r="E550" s="81" t="e">
        <f aca="false">E551+E552+E553+E554</f>
        <v>#VALUE!</v>
      </c>
      <c r="F550" s="81" t="e">
        <f aca="false">F551+F552+F553+F554</f>
        <v>#VALUE!</v>
      </c>
      <c r="G550" s="81" t="e">
        <f aca="false">G551+G552+G553+G554</f>
        <v>#VALUE!</v>
      </c>
      <c r="H550" s="81" t="e">
        <f aca="false">H551+H552+H553+H554</f>
        <v>#VALUE!</v>
      </c>
      <c r="I550" s="81" t="e">
        <f aca="false">I551+I552+I553+I554</f>
        <v>#VALUE!</v>
      </c>
      <c r="J550" s="81" t="e">
        <f aca="false">J551+J552+J553+J554</f>
        <v>#VALUE!</v>
      </c>
      <c r="K550" s="81" t="e">
        <f aca="false">K551+K552+K553+K554</f>
        <v>#VALUE!</v>
      </c>
    </row>
    <row r="551" customFormat="false" ht="15" hidden="false" customHeight="true" outlineLevel="0" collapsed="false">
      <c r="A551" s="65"/>
      <c r="B551" s="19"/>
      <c r="C551" s="19"/>
      <c r="D551" s="77" t="s">
        <v>29</v>
      </c>
      <c r="E551" s="178" t="s">
        <v>89</v>
      </c>
      <c r="F551" s="178" t="s">
        <v>89</v>
      </c>
      <c r="G551" s="68" t="e">
        <f aca="false">F551*$M$7</f>
        <v>#VALUE!</v>
      </c>
      <c r="H551" s="176" t="e">
        <f aca="false">G551*$N$7</f>
        <v>#VALUE!</v>
      </c>
      <c r="I551" s="176" t="e">
        <f aca="false">H551*$O$7</f>
        <v>#VALUE!</v>
      </c>
      <c r="J551" s="68" t="e">
        <f aca="false">I551*$P$7</f>
        <v>#VALUE!</v>
      </c>
      <c r="K551" s="68" t="e">
        <f aca="false">E551+F551+G551+H551+I551+J551</f>
        <v>#VALUE!</v>
      </c>
    </row>
    <row r="552" customFormat="false" ht="15" hidden="false" customHeight="true" outlineLevel="0" collapsed="false">
      <c r="A552" s="65"/>
      <c r="B552" s="19"/>
      <c r="C552" s="19"/>
      <c r="D552" s="77" t="s">
        <v>30</v>
      </c>
      <c r="E552" s="178" t="s">
        <v>89</v>
      </c>
      <c r="F552" s="178" t="s">
        <v>89</v>
      </c>
      <c r="G552" s="68" t="e">
        <f aca="false">F552*$M$7</f>
        <v>#VALUE!</v>
      </c>
      <c r="H552" s="176" t="e">
        <f aca="false">G552*$N$7</f>
        <v>#VALUE!</v>
      </c>
      <c r="I552" s="176" t="e">
        <f aca="false">H552*$O$7</f>
        <v>#VALUE!</v>
      </c>
      <c r="J552" s="68" t="e">
        <f aca="false">I552*$P$7</f>
        <v>#VALUE!</v>
      </c>
      <c r="K552" s="68" t="e">
        <f aca="false">E552+F552+G552+H552+I552+J552</f>
        <v>#VALUE!</v>
      </c>
    </row>
    <row r="553" customFormat="false" ht="15" hidden="false" customHeight="true" outlineLevel="0" collapsed="false">
      <c r="A553" s="65"/>
      <c r="B553" s="19"/>
      <c r="C553" s="19"/>
      <c r="D553" s="77" t="s">
        <v>281</v>
      </c>
      <c r="E553" s="178" t="s">
        <v>405</v>
      </c>
      <c r="F553" s="178" t="s">
        <v>405</v>
      </c>
      <c r="G553" s="68" t="e">
        <f aca="false">F553*$M$7</f>
        <v>#VALUE!</v>
      </c>
      <c r="H553" s="176" t="e">
        <f aca="false">G553*$N$7</f>
        <v>#VALUE!</v>
      </c>
      <c r="I553" s="176" t="e">
        <f aca="false">H553*$O$7</f>
        <v>#VALUE!</v>
      </c>
      <c r="J553" s="68" t="e">
        <f aca="false">I553*$P$7</f>
        <v>#VALUE!</v>
      </c>
      <c r="K553" s="68" t="e">
        <f aca="false">E553+F553+G553+H553+I553+J553</f>
        <v>#VALUE!</v>
      </c>
    </row>
    <row r="554" customFormat="false" ht="15" hidden="false" customHeight="true" outlineLevel="0" collapsed="false">
      <c r="A554" s="65"/>
      <c r="B554" s="19"/>
      <c r="C554" s="19"/>
      <c r="D554" s="77" t="s">
        <v>32</v>
      </c>
      <c r="E554" s="178" t="s">
        <v>89</v>
      </c>
      <c r="F554" s="178" t="s">
        <v>89</v>
      </c>
      <c r="G554" s="68" t="e">
        <f aca="false">F554*$M$7</f>
        <v>#VALUE!</v>
      </c>
      <c r="H554" s="176" t="e">
        <f aca="false">G554*$N$7</f>
        <v>#VALUE!</v>
      </c>
      <c r="I554" s="176" t="e">
        <f aca="false">H554*$O$7</f>
        <v>#VALUE!</v>
      </c>
      <c r="J554" s="68" t="e">
        <f aca="false">I554*$P$7</f>
        <v>#VALUE!</v>
      </c>
      <c r="K554" s="68" t="e">
        <f aca="false">E554+F554+G554+H554+I554+J554</f>
        <v>#VALUE!</v>
      </c>
    </row>
    <row r="555" customFormat="false" ht="15" hidden="false" customHeight="true" outlineLevel="0" collapsed="false">
      <c r="A555" s="20" t="s">
        <v>406</v>
      </c>
      <c r="B555" s="19" t="s">
        <v>199</v>
      </c>
      <c r="C555" s="19" t="s">
        <v>35</v>
      </c>
      <c r="D555" s="77" t="s">
        <v>28</v>
      </c>
      <c r="E555" s="81" t="e">
        <f aca="false">E556+E557+E558+E559</f>
        <v>#VALUE!</v>
      </c>
      <c r="F555" s="81" t="e">
        <f aca="false">F556+F557+F558+F559</f>
        <v>#VALUE!</v>
      </c>
      <c r="G555" s="81" t="e">
        <f aca="false">G556+G557+G558+G559</f>
        <v>#VALUE!</v>
      </c>
      <c r="H555" s="81" t="e">
        <f aca="false">H556+H557+H558+H559</f>
        <v>#VALUE!</v>
      </c>
      <c r="I555" s="81" t="e">
        <f aca="false">I556+I557+I558+I559</f>
        <v>#VALUE!</v>
      </c>
      <c r="J555" s="81" t="e">
        <f aca="false">J556+J557+J558+J559</f>
        <v>#VALUE!</v>
      </c>
      <c r="K555" s="81" t="e">
        <f aca="false">K556+K557+K558+K559</f>
        <v>#VALUE!</v>
      </c>
    </row>
    <row r="556" customFormat="false" ht="15" hidden="false" customHeight="true" outlineLevel="0" collapsed="false">
      <c r="A556" s="65"/>
      <c r="B556" s="19"/>
      <c r="C556" s="19"/>
      <c r="D556" s="77" t="s">
        <v>29</v>
      </c>
      <c r="E556" s="178" t="s">
        <v>89</v>
      </c>
      <c r="F556" s="178" t="s">
        <v>89</v>
      </c>
      <c r="G556" s="68" t="e">
        <f aca="false">F556*$M$7</f>
        <v>#VALUE!</v>
      </c>
      <c r="H556" s="176" t="e">
        <f aca="false">G556*$N$7</f>
        <v>#VALUE!</v>
      </c>
      <c r="I556" s="176" t="e">
        <f aca="false">H556*$O$7</f>
        <v>#VALUE!</v>
      </c>
      <c r="J556" s="68" t="e">
        <f aca="false">I556*$P$7</f>
        <v>#VALUE!</v>
      </c>
      <c r="K556" s="68" t="e">
        <f aca="false">E556+F556+G556+H556+I556+J556</f>
        <v>#VALUE!</v>
      </c>
    </row>
    <row r="557" customFormat="false" ht="15" hidden="false" customHeight="true" outlineLevel="0" collapsed="false">
      <c r="A557" s="65"/>
      <c r="B557" s="19"/>
      <c r="C557" s="19"/>
      <c r="D557" s="77" t="s">
        <v>30</v>
      </c>
      <c r="E557" s="178" t="s">
        <v>89</v>
      </c>
      <c r="F557" s="178" t="s">
        <v>89</v>
      </c>
      <c r="G557" s="68" t="e">
        <f aca="false">F557*$M$7</f>
        <v>#VALUE!</v>
      </c>
      <c r="H557" s="176" t="e">
        <f aca="false">G557*$N$7</f>
        <v>#VALUE!</v>
      </c>
      <c r="I557" s="176" t="e">
        <f aca="false">H557*$O$7</f>
        <v>#VALUE!</v>
      </c>
      <c r="J557" s="68" t="e">
        <f aca="false">I557*$P$7</f>
        <v>#VALUE!</v>
      </c>
      <c r="K557" s="68" t="e">
        <f aca="false">E557+F557+G557+H557+I557+J557</f>
        <v>#VALUE!</v>
      </c>
    </row>
    <row r="558" customFormat="false" ht="15" hidden="false" customHeight="true" outlineLevel="0" collapsed="false">
      <c r="A558" s="65"/>
      <c r="B558" s="19"/>
      <c r="C558" s="19"/>
      <c r="D558" s="77" t="s">
        <v>281</v>
      </c>
      <c r="E558" s="178" t="s">
        <v>349</v>
      </c>
      <c r="F558" s="178" t="s">
        <v>349</v>
      </c>
      <c r="G558" s="68" t="e">
        <f aca="false">F558*$M$7</f>
        <v>#VALUE!</v>
      </c>
      <c r="H558" s="176" t="e">
        <f aca="false">G558*$N$7</f>
        <v>#VALUE!</v>
      </c>
      <c r="I558" s="176" t="e">
        <f aca="false">H558*$O$7</f>
        <v>#VALUE!</v>
      </c>
      <c r="J558" s="68" t="e">
        <f aca="false">I558*$P$7</f>
        <v>#VALUE!</v>
      </c>
      <c r="K558" s="68" t="e">
        <f aca="false">E558+F558+G558+H558+I558+J558</f>
        <v>#VALUE!</v>
      </c>
    </row>
    <row r="559" customFormat="false" ht="15" hidden="false" customHeight="true" outlineLevel="0" collapsed="false">
      <c r="A559" s="65"/>
      <c r="B559" s="19"/>
      <c r="C559" s="19"/>
      <c r="D559" s="77" t="s">
        <v>32</v>
      </c>
      <c r="E559" s="178" t="s">
        <v>89</v>
      </c>
      <c r="F559" s="178" t="s">
        <v>89</v>
      </c>
      <c r="G559" s="68" t="e">
        <f aca="false">F559*$M$7</f>
        <v>#VALUE!</v>
      </c>
      <c r="H559" s="176" t="e">
        <f aca="false">G559*$N$7</f>
        <v>#VALUE!</v>
      </c>
      <c r="I559" s="176" t="e">
        <f aca="false">H559*$O$7</f>
        <v>#VALUE!</v>
      </c>
      <c r="J559" s="68" t="e">
        <f aca="false">I559*$P$7</f>
        <v>#VALUE!</v>
      </c>
      <c r="K559" s="68" t="e">
        <f aca="false">E559+F559+G559+H559+I559+J559</f>
        <v>#VALUE!</v>
      </c>
    </row>
    <row r="560" customFormat="false" ht="15" hidden="false" customHeight="true" outlineLevel="0" collapsed="false">
      <c r="A560" s="20" t="s">
        <v>407</v>
      </c>
      <c r="B560" s="19" t="s">
        <v>395</v>
      </c>
      <c r="C560" s="19" t="s">
        <v>35</v>
      </c>
      <c r="D560" s="77" t="s">
        <v>28</v>
      </c>
      <c r="E560" s="81" t="e">
        <f aca="false">E561+E562+E563+E564</f>
        <v>#VALUE!</v>
      </c>
      <c r="F560" s="81" t="e">
        <f aca="false">F561+F562+F563+F564</f>
        <v>#VALUE!</v>
      </c>
      <c r="G560" s="81" t="e">
        <f aca="false">G561+G562+G563+G564</f>
        <v>#VALUE!</v>
      </c>
      <c r="H560" s="81" t="e">
        <f aca="false">H561+H562+H563+H564</f>
        <v>#VALUE!</v>
      </c>
      <c r="I560" s="81" t="e">
        <f aca="false">I561+I562+I563+I564</f>
        <v>#VALUE!</v>
      </c>
      <c r="J560" s="81" t="e">
        <f aca="false">J561+J562+J563+J564</f>
        <v>#VALUE!</v>
      </c>
      <c r="K560" s="81" t="e">
        <f aca="false">K561+K562+K563+K564</f>
        <v>#VALUE!</v>
      </c>
    </row>
    <row r="561" customFormat="false" ht="15" hidden="false" customHeight="true" outlineLevel="0" collapsed="false">
      <c r="A561" s="65"/>
      <c r="B561" s="19"/>
      <c r="C561" s="19"/>
      <c r="D561" s="77" t="s">
        <v>29</v>
      </c>
      <c r="E561" s="178" t="s">
        <v>89</v>
      </c>
      <c r="F561" s="178" t="s">
        <v>89</v>
      </c>
      <c r="G561" s="68" t="e">
        <f aca="false">F561*$M$7</f>
        <v>#VALUE!</v>
      </c>
      <c r="H561" s="176" t="e">
        <f aca="false">G561*$N$7</f>
        <v>#VALUE!</v>
      </c>
      <c r="I561" s="176" t="e">
        <f aca="false">H561*$O$7</f>
        <v>#VALUE!</v>
      </c>
      <c r="J561" s="68" t="e">
        <f aca="false">I561*$P$7</f>
        <v>#VALUE!</v>
      </c>
      <c r="K561" s="68" t="e">
        <f aca="false">E561+F561+G561+H561+I561+J561</f>
        <v>#VALUE!</v>
      </c>
    </row>
    <row r="562" customFormat="false" ht="15" hidden="false" customHeight="true" outlineLevel="0" collapsed="false">
      <c r="A562" s="65"/>
      <c r="B562" s="19"/>
      <c r="C562" s="19"/>
      <c r="D562" s="77" t="s">
        <v>30</v>
      </c>
      <c r="E562" s="178" t="s">
        <v>89</v>
      </c>
      <c r="F562" s="178" t="s">
        <v>89</v>
      </c>
      <c r="G562" s="68" t="e">
        <f aca="false">F562*$M$7</f>
        <v>#VALUE!</v>
      </c>
      <c r="H562" s="176" t="e">
        <f aca="false">G562*$N$7</f>
        <v>#VALUE!</v>
      </c>
      <c r="I562" s="176" t="e">
        <f aca="false">H562*$O$7</f>
        <v>#VALUE!</v>
      </c>
      <c r="J562" s="68" t="e">
        <f aca="false">I562*$P$7</f>
        <v>#VALUE!</v>
      </c>
      <c r="K562" s="68" t="e">
        <f aca="false">E562+F562+G562+H562+I562+J562</f>
        <v>#VALUE!</v>
      </c>
    </row>
    <row r="563" customFormat="false" ht="15" hidden="false" customHeight="true" outlineLevel="0" collapsed="false">
      <c r="A563" s="65"/>
      <c r="B563" s="19"/>
      <c r="C563" s="19"/>
      <c r="D563" s="77" t="s">
        <v>281</v>
      </c>
      <c r="E563" s="178" t="s">
        <v>408</v>
      </c>
      <c r="F563" s="178" t="s">
        <v>409</v>
      </c>
      <c r="G563" s="68" t="e">
        <f aca="false">F563*$M$7</f>
        <v>#VALUE!</v>
      </c>
      <c r="H563" s="176" t="e">
        <f aca="false">G563*$N$7</f>
        <v>#VALUE!</v>
      </c>
      <c r="I563" s="176" t="e">
        <f aca="false">H563*$O$7</f>
        <v>#VALUE!</v>
      </c>
      <c r="J563" s="68" t="e">
        <f aca="false">I563*$P$7</f>
        <v>#VALUE!</v>
      </c>
      <c r="K563" s="68" t="e">
        <f aca="false">E563+F563+G563+H563+I563+J563</f>
        <v>#VALUE!</v>
      </c>
    </row>
    <row r="564" customFormat="false" ht="15" hidden="false" customHeight="true" outlineLevel="0" collapsed="false">
      <c r="A564" s="65"/>
      <c r="B564" s="19"/>
      <c r="C564" s="19"/>
      <c r="D564" s="77" t="s">
        <v>32</v>
      </c>
      <c r="E564" s="178" t="s">
        <v>89</v>
      </c>
      <c r="F564" s="178" t="s">
        <v>89</v>
      </c>
      <c r="G564" s="68" t="e">
        <f aca="false">F564*$M$7</f>
        <v>#VALUE!</v>
      </c>
      <c r="H564" s="176" t="e">
        <f aca="false">G564*$N$7</f>
        <v>#VALUE!</v>
      </c>
      <c r="I564" s="176" t="e">
        <f aca="false">H564*$O$7</f>
        <v>#VALUE!</v>
      </c>
      <c r="J564" s="68" t="e">
        <f aca="false">I564*$P$7</f>
        <v>#VALUE!</v>
      </c>
      <c r="K564" s="68" t="e">
        <f aca="false">E564+F564+G564+H564+I564+J564</f>
        <v>#VALUE!</v>
      </c>
    </row>
    <row r="565" customFormat="false" ht="15" hidden="false" customHeight="true" outlineLevel="0" collapsed="false">
      <c r="A565" s="20" t="s">
        <v>410</v>
      </c>
      <c r="B565" s="19" t="s">
        <v>411</v>
      </c>
      <c r="C565" s="19" t="s">
        <v>35</v>
      </c>
      <c r="D565" s="77" t="s">
        <v>28</v>
      </c>
      <c r="E565" s="81" t="e">
        <f aca="false">E566+E567+E568+E569</f>
        <v>#VALUE!</v>
      </c>
      <c r="F565" s="81" t="e">
        <f aca="false">F566+F567+F568+F569</f>
        <v>#VALUE!</v>
      </c>
      <c r="G565" s="81" t="e">
        <f aca="false">G566+G567+G568+G569</f>
        <v>#VALUE!</v>
      </c>
      <c r="H565" s="81" t="e">
        <f aca="false">H566+H567+H568+H569</f>
        <v>#VALUE!</v>
      </c>
      <c r="I565" s="81" t="e">
        <f aca="false">I566+I567+I568+I569</f>
        <v>#VALUE!</v>
      </c>
      <c r="J565" s="81" t="e">
        <f aca="false">J566+J567+J568+J569</f>
        <v>#VALUE!</v>
      </c>
      <c r="K565" s="81" t="e">
        <f aca="false">K566+K567+K568+K569</f>
        <v>#VALUE!</v>
      </c>
    </row>
    <row r="566" customFormat="false" ht="15" hidden="false" customHeight="true" outlineLevel="0" collapsed="false">
      <c r="A566" s="65"/>
      <c r="B566" s="19"/>
      <c r="C566" s="19"/>
      <c r="D566" s="77" t="s">
        <v>29</v>
      </c>
      <c r="E566" s="178" t="s">
        <v>89</v>
      </c>
      <c r="F566" s="178" t="s">
        <v>89</v>
      </c>
      <c r="G566" s="68" t="e">
        <f aca="false">F566*$M$7</f>
        <v>#VALUE!</v>
      </c>
      <c r="H566" s="176" t="e">
        <f aca="false">G566*$N$7</f>
        <v>#VALUE!</v>
      </c>
      <c r="I566" s="176" t="e">
        <f aca="false">H566*$O$7</f>
        <v>#VALUE!</v>
      </c>
      <c r="J566" s="68" t="e">
        <f aca="false">I566*$P$7</f>
        <v>#VALUE!</v>
      </c>
      <c r="K566" s="68" t="e">
        <f aca="false">E566+F566+G566+H566+I566+J566</f>
        <v>#VALUE!</v>
      </c>
    </row>
    <row r="567" customFormat="false" ht="15" hidden="false" customHeight="true" outlineLevel="0" collapsed="false">
      <c r="A567" s="65"/>
      <c r="B567" s="19"/>
      <c r="C567" s="19"/>
      <c r="D567" s="77" t="s">
        <v>30</v>
      </c>
      <c r="E567" s="178" t="s">
        <v>89</v>
      </c>
      <c r="F567" s="178" t="s">
        <v>89</v>
      </c>
      <c r="G567" s="68" t="e">
        <f aca="false">F567*$M$7</f>
        <v>#VALUE!</v>
      </c>
      <c r="H567" s="176" t="e">
        <f aca="false">G567*$N$7</f>
        <v>#VALUE!</v>
      </c>
      <c r="I567" s="176" t="e">
        <f aca="false">H567*$O$7</f>
        <v>#VALUE!</v>
      </c>
      <c r="J567" s="68" t="e">
        <f aca="false">I567*$P$7</f>
        <v>#VALUE!</v>
      </c>
      <c r="K567" s="68" t="e">
        <f aca="false">E567+F567+G567+H567+I567+J567</f>
        <v>#VALUE!</v>
      </c>
    </row>
    <row r="568" customFormat="false" ht="15" hidden="false" customHeight="true" outlineLevel="0" collapsed="false">
      <c r="A568" s="65"/>
      <c r="B568" s="19"/>
      <c r="C568" s="19"/>
      <c r="D568" s="77" t="s">
        <v>281</v>
      </c>
      <c r="E568" s="178" t="s">
        <v>412</v>
      </c>
      <c r="F568" s="178" t="s">
        <v>412</v>
      </c>
      <c r="G568" s="68" t="e">
        <f aca="false">F568*$M$7</f>
        <v>#VALUE!</v>
      </c>
      <c r="H568" s="176" t="e">
        <f aca="false">G568*$N$7</f>
        <v>#VALUE!</v>
      </c>
      <c r="I568" s="176" t="e">
        <f aca="false">H568*$O$7</f>
        <v>#VALUE!</v>
      </c>
      <c r="J568" s="68" t="e">
        <f aca="false">I568*$P$7</f>
        <v>#VALUE!</v>
      </c>
      <c r="K568" s="68" t="e">
        <f aca="false">E568+F568+G568+H568+I568+J568</f>
        <v>#VALUE!</v>
      </c>
    </row>
    <row r="569" customFormat="false" ht="15" hidden="false" customHeight="true" outlineLevel="0" collapsed="false">
      <c r="A569" s="65"/>
      <c r="B569" s="19"/>
      <c r="C569" s="19"/>
      <c r="D569" s="77" t="s">
        <v>32</v>
      </c>
      <c r="E569" s="178" t="s">
        <v>89</v>
      </c>
      <c r="F569" s="178" t="s">
        <v>89</v>
      </c>
      <c r="G569" s="68" t="e">
        <f aca="false">F569*$M$7</f>
        <v>#VALUE!</v>
      </c>
      <c r="H569" s="176" t="e">
        <f aca="false">G569*$N$7</f>
        <v>#VALUE!</v>
      </c>
      <c r="I569" s="176" t="e">
        <f aca="false">H569*$O$7</f>
        <v>#VALUE!</v>
      </c>
      <c r="J569" s="68" t="e">
        <f aca="false">I569*$P$7</f>
        <v>#VALUE!</v>
      </c>
      <c r="K569" s="68" t="e">
        <f aca="false">E569+F569+G569+H569+I569+J569</f>
        <v>#VALUE!</v>
      </c>
    </row>
    <row r="570" customFormat="false" ht="15" hidden="false" customHeight="true" outlineLevel="0" collapsed="false">
      <c r="A570" s="20" t="s">
        <v>413</v>
      </c>
      <c r="B570" s="19" t="s">
        <v>414</v>
      </c>
      <c r="C570" s="19" t="s">
        <v>35</v>
      </c>
      <c r="D570" s="77" t="s">
        <v>28</v>
      </c>
      <c r="E570" s="81" t="e">
        <f aca="false">E571+E572+E573+E574</f>
        <v>#VALUE!</v>
      </c>
      <c r="F570" s="81" t="e">
        <f aca="false">F571+F572+F573+F574</f>
        <v>#VALUE!</v>
      </c>
      <c r="G570" s="81" t="e">
        <f aca="false">G571+G572+G573+G574</f>
        <v>#VALUE!</v>
      </c>
      <c r="H570" s="81" t="e">
        <f aca="false">H571+H572+H573+H574</f>
        <v>#VALUE!</v>
      </c>
      <c r="I570" s="81" t="e">
        <f aca="false">I571+I572+I573+I574</f>
        <v>#VALUE!</v>
      </c>
      <c r="J570" s="81" t="e">
        <f aca="false">J571+J572+J573+J574</f>
        <v>#VALUE!</v>
      </c>
      <c r="K570" s="81" t="e">
        <f aca="false">K571+K572+K573+K574</f>
        <v>#VALUE!</v>
      </c>
    </row>
    <row r="571" customFormat="false" ht="15" hidden="false" customHeight="true" outlineLevel="0" collapsed="false">
      <c r="A571" s="65"/>
      <c r="B571" s="19"/>
      <c r="C571" s="19"/>
      <c r="D571" s="77" t="s">
        <v>29</v>
      </c>
      <c r="E571" s="178" t="s">
        <v>89</v>
      </c>
      <c r="F571" s="178" t="s">
        <v>89</v>
      </c>
      <c r="G571" s="68" t="e">
        <f aca="false">F571*$M$7</f>
        <v>#VALUE!</v>
      </c>
      <c r="H571" s="176" t="e">
        <f aca="false">G571*$N$7</f>
        <v>#VALUE!</v>
      </c>
      <c r="I571" s="176" t="e">
        <f aca="false">H571*$O$7</f>
        <v>#VALUE!</v>
      </c>
      <c r="J571" s="68" t="e">
        <f aca="false">I571*$P$7</f>
        <v>#VALUE!</v>
      </c>
      <c r="K571" s="68" t="e">
        <f aca="false">E571+F571+G571+H571+I571+J571</f>
        <v>#VALUE!</v>
      </c>
    </row>
    <row r="572" customFormat="false" ht="15" hidden="false" customHeight="true" outlineLevel="0" collapsed="false">
      <c r="A572" s="65"/>
      <c r="B572" s="19"/>
      <c r="C572" s="19"/>
      <c r="D572" s="77" t="s">
        <v>30</v>
      </c>
      <c r="E572" s="178" t="s">
        <v>415</v>
      </c>
      <c r="F572" s="178" t="s">
        <v>415</v>
      </c>
      <c r="G572" s="68" t="e">
        <f aca="false">F572*$M$7</f>
        <v>#VALUE!</v>
      </c>
      <c r="H572" s="176" t="e">
        <f aca="false">G572*$N$7</f>
        <v>#VALUE!</v>
      </c>
      <c r="I572" s="176" t="e">
        <f aca="false">H572*$O$7</f>
        <v>#VALUE!</v>
      </c>
      <c r="J572" s="68" t="e">
        <f aca="false">I572*$P$7</f>
        <v>#VALUE!</v>
      </c>
      <c r="K572" s="68" t="e">
        <f aca="false">E572+F572+G572+H572+I572+J572</f>
        <v>#VALUE!</v>
      </c>
    </row>
    <row r="573" customFormat="false" ht="15" hidden="false" customHeight="true" outlineLevel="0" collapsed="false">
      <c r="A573" s="65"/>
      <c r="B573" s="19"/>
      <c r="C573" s="19"/>
      <c r="D573" s="77" t="s">
        <v>281</v>
      </c>
      <c r="E573" s="178" t="s">
        <v>89</v>
      </c>
      <c r="F573" s="178" t="s">
        <v>89</v>
      </c>
      <c r="G573" s="68" t="e">
        <f aca="false">F573*$M$7</f>
        <v>#VALUE!</v>
      </c>
      <c r="H573" s="176" t="e">
        <f aca="false">G573*$N$7</f>
        <v>#VALUE!</v>
      </c>
      <c r="I573" s="176" t="e">
        <f aca="false">H573*$O$7</f>
        <v>#VALUE!</v>
      </c>
      <c r="J573" s="68" t="e">
        <f aca="false">I573*$P$7</f>
        <v>#VALUE!</v>
      </c>
      <c r="K573" s="68" t="e">
        <f aca="false">E573+F573+G573+H573+I573+J573</f>
        <v>#VALUE!</v>
      </c>
    </row>
    <row r="574" customFormat="false" ht="15" hidden="false" customHeight="true" outlineLevel="0" collapsed="false">
      <c r="A574" s="65"/>
      <c r="B574" s="19"/>
      <c r="C574" s="19"/>
      <c r="D574" s="77" t="s">
        <v>32</v>
      </c>
      <c r="E574" s="178" t="s">
        <v>89</v>
      </c>
      <c r="F574" s="178" t="s">
        <v>89</v>
      </c>
      <c r="G574" s="68" t="e">
        <f aca="false">F574*$M$7</f>
        <v>#VALUE!</v>
      </c>
      <c r="H574" s="176" t="e">
        <f aca="false">G574*$N$7</f>
        <v>#VALUE!</v>
      </c>
      <c r="I574" s="176" t="e">
        <f aca="false">H574*$O$7</f>
        <v>#VALUE!</v>
      </c>
      <c r="J574" s="68" t="e">
        <f aca="false">I574*$P$7</f>
        <v>#VALUE!</v>
      </c>
      <c r="K574" s="68" t="e">
        <f aca="false">E574+F574+G574+H574+I574+J574</f>
        <v>#VALUE!</v>
      </c>
    </row>
    <row r="575" customFormat="false" ht="12.75" hidden="false" customHeight="true" outlineLevel="0" collapsed="false">
      <c r="A575" s="20" t="s">
        <v>206</v>
      </c>
      <c r="B575" s="77" t="s">
        <v>350</v>
      </c>
      <c r="C575" s="77"/>
      <c r="D575" s="77"/>
      <c r="E575" s="77"/>
      <c r="F575" s="77"/>
      <c r="G575" s="77"/>
      <c r="H575" s="77"/>
      <c r="I575" s="77"/>
      <c r="J575" s="77"/>
      <c r="K575" s="26"/>
    </row>
    <row r="576" s="151" customFormat="true" ht="27" hidden="false" customHeight="true" outlineLevel="0" collapsed="false">
      <c r="A576" s="146" t="s">
        <v>208</v>
      </c>
      <c r="B576" s="188" t="s">
        <v>351</v>
      </c>
      <c r="C576" s="148" t="s">
        <v>27</v>
      </c>
      <c r="D576" s="148" t="s">
        <v>28</v>
      </c>
      <c r="E576" s="149" t="e">
        <f aca="false">E577+E578+E579+E580</f>
        <v>#VALUE!</v>
      </c>
      <c r="F576" s="149" t="e">
        <f aca="false">F577+F578+F579+F580</f>
        <v>#VALUE!</v>
      </c>
      <c r="G576" s="149" t="e">
        <f aca="false">G577+G578+G579+G580</f>
        <v>#VALUE!</v>
      </c>
      <c r="H576" s="149" t="e">
        <f aca="false">H577+H578+H579+H580</f>
        <v>#VALUE!</v>
      </c>
      <c r="I576" s="149" t="e">
        <f aca="false">I577+I578+I579+I580</f>
        <v>#VALUE!</v>
      </c>
      <c r="J576" s="149" t="e">
        <f aca="false">J577+J578+J579+J580</f>
        <v>#VALUE!</v>
      </c>
      <c r="K576" s="149" t="e">
        <f aca="false">K577+K578+K579+K580</f>
        <v>#VALUE!</v>
      </c>
      <c r="L576" s="150" t="s">
        <v>371</v>
      </c>
    </row>
    <row r="577" customFormat="false" ht="12.75" hidden="false" customHeight="true" outlineLevel="0" collapsed="false">
      <c r="A577" s="65"/>
      <c r="B577" s="188"/>
      <c r="C577" s="66"/>
      <c r="D577" s="148" t="s">
        <v>29</v>
      </c>
      <c r="E577" s="68" t="e">
        <f aca="false">E582</f>
        <v>#VALUE!</v>
      </c>
      <c r="F577" s="68" t="e">
        <f aca="false">F582</f>
        <v>#VALUE!</v>
      </c>
      <c r="G577" s="68" t="e">
        <f aca="false">G582</f>
        <v>#VALUE!</v>
      </c>
      <c r="H577" s="68" t="e">
        <f aca="false">H582</f>
        <v>#VALUE!</v>
      </c>
      <c r="I577" s="68" t="e">
        <f aca="false">I582</f>
        <v>#VALUE!</v>
      </c>
      <c r="J577" s="68" t="e">
        <f aca="false">J582</f>
        <v>#VALUE!</v>
      </c>
      <c r="K577" s="68" t="e">
        <f aca="false">E577+F577+G577+H577+I577+J577</f>
        <v>#VALUE!</v>
      </c>
    </row>
    <row r="578" customFormat="false" ht="12.75" hidden="false" customHeight="true" outlineLevel="0" collapsed="false">
      <c r="A578" s="65"/>
      <c r="B578" s="188"/>
      <c r="C578" s="66"/>
      <c r="D578" s="148" t="s">
        <v>30</v>
      </c>
      <c r="E578" s="68" t="e">
        <f aca="false">E583</f>
        <v>#VALUE!</v>
      </c>
      <c r="F578" s="68" t="e">
        <f aca="false">F583</f>
        <v>#VALUE!</v>
      </c>
      <c r="G578" s="68" t="e">
        <f aca="false">G583</f>
        <v>#VALUE!</v>
      </c>
      <c r="H578" s="68" t="e">
        <f aca="false">H583</f>
        <v>#VALUE!</v>
      </c>
      <c r="I578" s="68" t="e">
        <f aca="false">I583</f>
        <v>#VALUE!</v>
      </c>
      <c r="J578" s="68" t="e">
        <f aca="false">J583</f>
        <v>#VALUE!</v>
      </c>
      <c r="K578" s="68" t="e">
        <f aca="false">E578+F578+G578+H578+I578+J578</f>
        <v>#VALUE!</v>
      </c>
    </row>
    <row r="579" customFormat="false" ht="12.75" hidden="false" customHeight="true" outlineLevel="0" collapsed="false">
      <c r="A579" s="65"/>
      <c r="B579" s="188"/>
      <c r="C579" s="66"/>
      <c r="D579" s="148" t="s">
        <v>281</v>
      </c>
      <c r="E579" s="68" t="e">
        <f aca="false">E584</f>
        <v>#VALUE!</v>
      </c>
      <c r="F579" s="68" t="e">
        <f aca="false">F584</f>
        <v>#VALUE!</v>
      </c>
      <c r="G579" s="68" t="e">
        <f aca="false">G584</f>
        <v>#VALUE!</v>
      </c>
      <c r="H579" s="68" t="e">
        <f aca="false">H584</f>
        <v>#VALUE!</v>
      </c>
      <c r="I579" s="68" t="e">
        <f aca="false">I584</f>
        <v>#VALUE!</v>
      </c>
      <c r="J579" s="68" t="e">
        <f aca="false">J584</f>
        <v>#VALUE!</v>
      </c>
      <c r="K579" s="68" t="e">
        <f aca="false">E579+F579+G579+H579+I579+J579</f>
        <v>#VALUE!</v>
      </c>
    </row>
    <row r="580" customFormat="false" ht="12.75" hidden="false" customHeight="true" outlineLevel="0" collapsed="false">
      <c r="A580" s="65"/>
      <c r="B580" s="188"/>
      <c r="C580" s="66"/>
      <c r="D580" s="148" t="s">
        <v>32</v>
      </c>
      <c r="E580" s="68" t="e">
        <f aca="false">E585</f>
        <v>#VALUE!</v>
      </c>
      <c r="F580" s="68" t="e">
        <f aca="false">F585</f>
        <v>#VALUE!</v>
      </c>
      <c r="G580" s="68" t="e">
        <f aca="false">G585</f>
        <v>#VALUE!</v>
      </c>
      <c r="H580" s="68" t="e">
        <f aca="false">H585</f>
        <v>#VALUE!</v>
      </c>
      <c r="I580" s="68" t="e">
        <f aca="false">I585</f>
        <v>#VALUE!</v>
      </c>
      <c r="J580" s="68" t="e">
        <f aca="false">J585</f>
        <v>#VALUE!</v>
      </c>
      <c r="K580" s="68" t="e">
        <f aca="false">E580+F580+G580+H580+I580+J580</f>
        <v>#VALUE!</v>
      </c>
    </row>
    <row r="581" customFormat="false" ht="14.25" hidden="false" customHeight="true" outlineLevel="0" collapsed="false">
      <c r="A581" s="65"/>
      <c r="B581" s="188"/>
      <c r="C581" s="19" t="s">
        <v>33</v>
      </c>
      <c r="D581" s="148" t="s">
        <v>28</v>
      </c>
      <c r="E581" s="149" t="e">
        <f aca="false">E582+E583+E584+E585</f>
        <v>#VALUE!</v>
      </c>
      <c r="F581" s="149" t="e">
        <f aca="false">F582+F583+F584+F585</f>
        <v>#VALUE!</v>
      </c>
      <c r="G581" s="149" t="e">
        <f aca="false">G582+G583+G584+G585</f>
        <v>#VALUE!</v>
      </c>
      <c r="H581" s="149" t="e">
        <f aca="false">H582+H583+H584+H585</f>
        <v>#VALUE!</v>
      </c>
      <c r="I581" s="149" t="e">
        <f aca="false">I582+I583+I584+I585</f>
        <v>#VALUE!</v>
      </c>
      <c r="J581" s="149" t="e">
        <f aca="false">J582+J583+J584+J585</f>
        <v>#VALUE!</v>
      </c>
      <c r="K581" s="149" t="e">
        <f aca="false">K582+K583+K584+K585</f>
        <v>#VALUE!</v>
      </c>
    </row>
    <row r="582" customFormat="false" ht="12.75" hidden="false" customHeight="true" outlineLevel="0" collapsed="false">
      <c r="A582" s="65"/>
      <c r="B582" s="188"/>
      <c r="C582" s="19"/>
      <c r="D582" s="148" t="s">
        <v>29</v>
      </c>
      <c r="E582" s="68" t="e">
        <f aca="false">E587+E592+E597</f>
        <v>#VALUE!</v>
      </c>
      <c r="F582" s="68" t="e">
        <f aca="false">F587+F592+F597</f>
        <v>#VALUE!</v>
      </c>
      <c r="G582" s="68" t="e">
        <f aca="false">G587+G592+G597</f>
        <v>#VALUE!</v>
      </c>
      <c r="H582" s="68" t="e">
        <f aca="false">H587+H592+H597</f>
        <v>#VALUE!</v>
      </c>
      <c r="I582" s="68" t="e">
        <f aca="false">I587+I592+I597</f>
        <v>#VALUE!</v>
      </c>
      <c r="J582" s="68" t="e">
        <f aca="false">J587+J592+J597</f>
        <v>#VALUE!</v>
      </c>
      <c r="K582" s="68" t="e">
        <f aca="false">E582+F582+G582+H582+I582+J582</f>
        <v>#VALUE!</v>
      </c>
    </row>
    <row r="583" customFormat="false" ht="12.75" hidden="false" customHeight="true" outlineLevel="0" collapsed="false">
      <c r="A583" s="65"/>
      <c r="B583" s="188"/>
      <c r="C583" s="19"/>
      <c r="D583" s="148" t="s">
        <v>30</v>
      </c>
      <c r="E583" s="68" t="e">
        <f aca="false">E588+E593+E598</f>
        <v>#VALUE!</v>
      </c>
      <c r="F583" s="68" t="e">
        <f aca="false">F588+F593+F598</f>
        <v>#VALUE!</v>
      </c>
      <c r="G583" s="68" t="e">
        <f aca="false">G588+G593+G598</f>
        <v>#VALUE!</v>
      </c>
      <c r="H583" s="68" t="e">
        <f aca="false">H588+H593+H598</f>
        <v>#VALUE!</v>
      </c>
      <c r="I583" s="68" t="e">
        <f aca="false">I588+I593+I598</f>
        <v>#VALUE!</v>
      </c>
      <c r="J583" s="68" t="e">
        <f aca="false">J588+J593+J598</f>
        <v>#VALUE!</v>
      </c>
      <c r="K583" s="68" t="e">
        <f aca="false">E583+F583+G583+H583+I583+J583</f>
        <v>#VALUE!</v>
      </c>
    </row>
    <row r="584" customFormat="false" ht="12.75" hidden="false" customHeight="true" outlineLevel="0" collapsed="false">
      <c r="A584" s="65"/>
      <c r="B584" s="188"/>
      <c r="C584" s="19"/>
      <c r="D584" s="148" t="s">
        <v>281</v>
      </c>
      <c r="E584" s="68" t="e">
        <f aca="false">E589+E594+E599</f>
        <v>#VALUE!</v>
      </c>
      <c r="F584" s="68" t="e">
        <f aca="false">F589+F594+F599</f>
        <v>#VALUE!</v>
      </c>
      <c r="G584" s="68" t="e">
        <f aca="false">G589+G594+G599</f>
        <v>#VALUE!</v>
      </c>
      <c r="H584" s="68" t="e">
        <f aca="false">H589+H594+H599</f>
        <v>#VALUE!</v>
      </c>
      <c r="I584" s="68" t="e">
        <f aca="false">I589+I594+I599</f>
        <v>#VALUE!</v>
      </c>
      <c r="J584" s="68" t="e">
        <f aca="false">J589+J594+J599</f>
        <v>#VALUE!</v>
      </c>
      <c r="K584" s="68" t="e">
        <f aca="false">E584+F584+G584+H584+I584+J584</f>
        <v>#VALUE!</v>
      </c>
    </row>
    <row r="585" customFormat="false" ht="12.75" hidden="false" customHeight="true" outlineLevel="0" collapsed="false">
      <c r="A585" s="65"/>
      <c r="B585" s="188"/>
      <c r="C585" s="19"/>
      <c r="D585" s="148" t="s">
        <v>32</v>
      </c>
      <c r="E585" s="68" t="e">
        <f aca="false">E590+E595+E600</f>
        <v>#VALUE!</v>
      </c>
      <c r="F585" s="68" t="e">
        <f aca="false">F590+F595+F600</f>
        <v>#VALUE!</v>
      </c>
      <c r="G585" s="68" t="e">
        <f aca="false">G590+G595+G600</f>
        <v>#VALUE!</v>
      </c>
      <c r="H585" s="68" t="e">
        <f aca="false">H590+H595+H600</f>
        <v>#VALUE!</v>
      </c>
      <c r="I585" s="68" t="e">
        <f aca="false">I590+I595+I600</f>
        <v>#VALUE!</v>
      </c>
      <c r="J585" s="68" t="e">
        <f aca="false">J590+J595+J600</f>
        <v>#VALUE!</v>
      </c>
      <c r="K585" s="68" t="e">
        <f aca="false">E585+F585+G585+H585+I585+J585</f>
        <v>#VALUE!</v>
      </c>
    </row>
    <row r="586" customFormat="false" ht="16.5" hidden="false" customHeight="true" outlineLevel="0" collapsed="false">
      <c r="A586" s="20" t="s">
        <v>210</v>
      </c>
      <c r="B586" s="179" t="s">
        <v>211</v>
      </c>
      <c r="C586" s="19" t="s">
        <v>33</v>
      </c>
      <c r="D586" s="77" t="s">
        <v>28</v>
      </c>
      <c r="E586" s="149" t="e">
        <f aca="false">E587+E588+E589+E590</f>
        <v>#VALUE!</v>
      </c>
      <c r="F586" s="149" t="e">
        <f aca="false">F587+F588+F589+F590</f>
        <v>#VALUE!</v>
      </c>
      <c r="G586" s="149" t="e">
        <f aca="false">G587+G588+G589+G590</f>
        <v>#VALUE!</v>
      </c>
      <c r="H586" s="149" t="e">
        <f aca="false">H587+H588+H589+H590</f>
        <v>#VALUE!</v>
      </c>
      <c r="I586" s="149" t="e">
        <f aca="false">I587+I588+I589+I590</f>
        <v>#VALUE!</v>
      </c>
      <c r="J586" s="149" t="e">
        <f aca="false">J587+J588+J589+J590</f>
        <v>#VALUE!</v>
      </c>
      <c r="K586" s="149" t="e">
        <f aca="false">K587+K588+K589+K590</f>
        <v>#VALUE!</v>
      </c>
    </row>
    <row r="587" customFormat="false" ht="16.5" hidden="false" customHeight="true" outlineLevel="0" collapsed="false">
      <c r="A587" s="65"/>
      <c r="B587" s="179"/>
      <c r="C587" s="19"/>
      <c r="D587" s="77" t="s">
        <v>29</v>
      </c>
      <c r="E587" s="178" t="s">
        <v>89</v>
      </c>
      <c r="F587" s="178" t="s">
        <v>89</v>
      </c>
      <c r="G587" s="68" t="e">
        <f aca="false">F587*$M$7</f>
        <v>#VALUE!</v>
      </c>
      <c r="H587" s="176" t="e">
        <f aca="false">G587*$N$7</f>
        <v>#VALUE!</v>
      </c>
      <c r="I587" s="176" t="e">
        <f aca="false">H587*$O$7</f>
        <v>#VALUE!</v>
      </c>
      <c r="J587" s="68" t="e">
        <f aca="false">I587*$P$7</f>
        <v>#VALUE!</v>
      </c>
      <c r="K587" s="68" t="e">
        <f aca="false">E587+F587+G587+H587+I587+J587</f>
        <v>#VALUE!</v>
      </c>
    </row>
    <row r="588" customFormat="false" ht="16.5" hidden="false" customHeight="true" outlineLevel="0" collapsed="false">
      <c r="A588" s="65"/>
      <c r="B588" s="179"/>
      <c r="C588" s="19"/>
      <c r="D588" s="77" t="s">
        <v>30</v>
      </c>
      <c r="E588" s="178" t="s">
        <v>89</v>
      </c>
      <c r="F588" s="178" t="s">
        <v>89</v>
      </c>
      <c r="G588" s="68" t="e">
        <f aca="false">F588*$M$7</f>
        <v>#VALUE!</v>
      </c>
      <c r="H588" s="176" t="e">
        <f aca="false">G588*$N$7</f>
        <v>#VALUE!</v>
      </c>
      <c r="I588" s="176" t="e">
        <f aca="false">H588*$O$7</f>
        <v>#VALUE!</v>
      </c>
      <c r="J588" s="68" t="e">
        <f aca="false">I588*$P$7</f>
        <v>#VALUE!</v>
      </c>
      <c r="K588" s="68" t="e">
        <f aca="false">E588+F588+G588+H588+I588+J588</f>
        <v>#VALUE!</v>
      </c>
    </row>
    <row r="589" customFormat="false" ht="16.5" hidden="false" customHeight="true" outlineLevel="0" collapsed="false">
      <c r="A589" s="65"/>
      <c r="B589" s="179"/>
      <c r="C589" s="19"/>
      <c r="D589" s="77" t="s">
        <v>281</v>
      </c>
      <c r="E589" s="178" t="s">
        <v>89</v>
      </c>
      <c r="F589" s="178" t="s">
        <v>89</v>
      </c>
      <c r="G589" s="68" t="e">
        <f aca="false">F589*$M$7</f>
        <v>#VALUE!</v>
      </c>
      <c r="H589" s="176" t="e">
        <f aca="false">G589*$N$7</f>
        <v>#VALUE!</v>
      </c>
      <c r="I589" s="176" t="e">
        <f aca="false">H589*$O$7</f>
        <v>#VALUE!</v>
      </c>
      <c r="J589" s="68" t="e">
        <f aca="false">I589*$P$7</f>
        <v>#VALUE!</v>
      </c>
      <c r="K589" s="68" t="e">
        <f aca="false">E589+F589+G589+H589+I589+J589</f>
        <v>#VALUE!</v>
      </c>
    </row>
    <row r="590" customFormat="false" ht="16.5" hidden="false" customHeight="true" outlineLevel="0" collapsed="false">
      <c r="A590" s="65"/>
      <c r="B590" s="179"/>
      <c r="C590" s="19"/>
      <c r="D590" s="77" t="s">
        <v>32</v>
      </c>
      <c r="E590" s="178" t="s">
        <v>89</v>
      </c>
      <c r="F590" s="178" t="s">
        <v>89</v>
      </c>
      <c r="G590" s="68" t="e">
        <f aca="false">F590*$M$7</f>
        <v>#VALUE!</v>
      </c>
      <c r="H590" s="176" t="e">
        <f aca="false">G590*$N$7</f>
        <v>#VALUE!</v>
      </c>
      <c r="I590" s="176" t="e">
        <f aca="false">H590*$O$7</f>
        <v>#VALUE!</v>
      </c>
      <c r="J590" s="68" t="e">
        <f aca="false">I590*$P$7</f>
        <v>#VALUE!</v>
      </c>
      <c r="K590" s="68" t="e">
        <f aca="false">E590+F590+G590+H590+I590+J590</f>
        <v>#VALUE!</v>
      </c>
    </row>
    <row r="591" customFormat="false" ht="16.5" hidden="false" customHeight="true" outlineLevel="0" collapsed="false">
      <c r="A591" s="20" t="s">
        <v>212</v>
      </c>
      <c r="B591" s="179" t="s">
        <v>213</v>
      </c>
      <c r="C591" s="19" t="s">
        <v>33</v>
      </c>
      <c r="D591" s="77" t="s">
        <v>28</v>
      </c>
      <c r="E591" s="149" t="e">
        <f aca="false">E592+E593+E594+E595</f>
        <v>#VALUE!</v>
      </c>
      <c r="F591" s="149" t="e">
        <f aca="false">F592+F593+F594+F595</f>
        <v>#VALUE!</v>
      </c>
      <c r="G591" s="149" t="e">
        <f aca="false">G592+G593+G594+G595</f>
        <v>#VALUE!</v>
      </c>
      <c r="H591" s="149" t="e">
        <f aca="false">H592+H593+H594+H595</f>
        <v>#VALUE!</v>
      </c>
      <c r="I591" s="149" t="e">
        <f aca="false">I592+I593+I594+I595</f>
        <v>#VALUE!</v>
      </c>
      <c r="J591" s="149" t="e">
        <f aca="false">J592+J593+J594+J595</f>
        <v>#VALUE!</v>
      </c>
      <c r="K591" s="149" t="e">
        <f aca="false">K592+K593+K594+K595</f>
        <v>#VALUE!</v>
      </c>
    </row>
    <row r="592" customFormat="false" ht="16.5" hidden="false" customHeight="true" outlineLevel="0" collapsed="false">
      <c r="A592" s="65"/>
      <c r="B592" s="179"/>
      <c r="C592" s="19"/>
      <c r="D592" s="77" t="s">
        <v>29</v>
      </c>
      <c r="E592" s="178" t="s">
        <v>89</v>
      </c>
      <c r="F592" s="178" t="s">
        <v>89</v>
      </c>
      <c r="G592" s="68" t="e">
        <f aca="false">F592*$M$7</f>
        <v>#VALUE!</v>
      </c>
      <c r="H592" s="176" t="e">
        <f aca="false">G592*$N$7</f>
        <v>#VALUE!</v>
      </c>
      <c r="I592" s="176" t="e">
        <f aca="false">H592*$O$7</f>
        <v>#VALUE!</v>
      </c>
      <c r="J592" s="68" t="e">
        <f aca="false">I592*$P$7</f>
        <v>#VALUE!</v>
      </c>
      <c r="K592" s="68" t="e">
        <f aca="false">E592+F592+G592+H592+I592+J592</f>
        <v>#VALUE!</v>
      </c>
    </row>
    <row r="593" customFormat="false" ht="16.5" hidden="false" customHeight="true" outlineLevel="0" collapsed="false">
      <c r="A593" s="65"/>
      <c r="B593" s="179"/>
      <c r="C593" s="19"/>
      <c r="D593" s="77" t="s">
        <v>30</v>
      </c>
      <c r="E593" s="178" t="s">
        <v>89</v>
      </c>
      <c r="F593" s="178" t="s">
        <v>89</v>
      </c>
      <c r="G593" s="68" t="e">
        <f aca="false">F593*$M$7</f>
        <v>#VALUE!</v>
      </c>
      <c r="H593" s="176" t="e">
        <f aca="false">G593*$N$7</f>
        <v>#VALUE!</v>
      </c>
      <c r="I593" s="176" t="e">
        <f aca="false">H593*$O$7</f>
        <v>#VALUE!</v>
      </c>
      <c r="J593" s="68" t="e">
        <f aca="false">I593*$P$7</f>
        <v>#VALUE!</v>
      </c>
      <c r="K593" s="68" t="e">
        <f aca="false">E593+F593+G593+H593+I593+J593</f>
        <v>#VALUE!</v>
      </c>
    </row>
    <row r="594" customFormat="false" ht="16.5" hidden="false" customHeight="true" outlineLevel="0" collapsed="false">
      <c r="A594" s="65"/>
      <c r="B594" s="179"/>
      <c r="C594" s="19"/>
      <c r="D594" s="77" t="s">
        <v>281</v>
      </c>
      <c r="E594" s="178" t="s">
        <v>89</v>
      </c>
      <c r="F594" s="178" t="s">
        <v>89</v>
      </c>
      <c r="G594" s="68" t="e">
        <f aca="false">F594*$M$7</f>
        <v>#VALUE!</v>
      </c>
      <c r="H594" s="176" t="e">
        <f aca="false">G594*$N$7</f>
        <v>#VALUE!</v>
      </c>
      <c r="I594" s="176" t="e">
        <f aca="false">H594*$O$7</f>
        <v>#VALUE!</v>
      </c>
      <c r="J594" s="68" t="e">
        <f aca="false">I594*$P$7</f>
        <v>#VALUE!</v>
      </c>
      <c r="K594" s="68" t="e">
        <f aca="false">E594+F594+G594+H594+I594+J594</f>
        <v>#VALUE!</v>
      </c>
    </row>
    <row r="595" customFormat="false" ht="16.5" hidden="false" customHeight="true" outlineLevel="0" collapsed="false">
      <c r="A595" s="65"/>
      <c r="B595" s="179"/>
      <c r="C595" s="19"/>
      <c r="D595" s="77" t="s">
        <v>32</v>
      </c>
      <c r="E595" s="178" t="s">
        <v>89</v>
      </c>
      <c r="F595" s="178" t="s">
        <v>89</v>
      </c>
      <c r="G595" s="68" t="e">
        <f aca="false">F595*$M$7</f>
        <v>#VALUE!</v>
      </c>
      <c r="H595" s="176" t="e">
        <f aca="false">G595*$N$7</f>
        <v>#VALUE!</v>
      </c>
      <c r="I595" s="176" t="e">
        <f aca="false">H595*$O$7</f>
        <v>#VALUE!</v>
      </c>
      <c r="J595" s="68" t="e">
        <f aca="false">I595*$P$7</f>
        <v>#VALUE!</v>
      </c>
      <c r="K595" s="68" t="e">
        <f aca="false">E595+F595+G595+H595+I595+J595</f>
        <v>#VALUE!</v>
      </c>
    </row>
    <row r="596" customFormat="false" ht="16.5" hidden="false" customHeight="true" outlineLevel="0" collapsed="false">
      <c r="A596" s="20" t="s">
        <v>214</v>
      </c>
      <c r="B596" s="179" t="s">
        <v>215</v>
      </c>
      <c r="C596" s="19" t="s">
        <v>33</v>
      </c>
      <c r="D596" s="77" t="s">
        <v>28</v>
      </c>
      <c r="E596" s="149" t="e">
        <f aca="false">E597+E598+E599+E600</f>
        <v>#VALUE!</v>
      </c>
      <c r="F596" s="149" t="e">
        <f aca="false">F597+F598+F599+F600</f>
        <v>#VALUE!</v>
      </c>
      <c r="G596" s="149" t="e">
        <f aca="false">G597+G598+G599+G600</f>
        <v>#VALUE!</v>
      </c>
      <c r="H596" s="149" t="e">
        <f aca="false">H597+H598+H599+H600</f>
        <v>#VALUE!</v>
      </c>
      <c r="I596" s="149" t="e">
        <f aca="false">I597+I598+I599+I600</f>
        <v>#VALUE!</v>
      </c>
      <c r="J596" s="149" t="e">
        <f aca="false">J597+J598+J599+J600</f>
        <v>#VALUE!</v>
      </c>
      <c r="K596" s="149" t="e">
        <f aca="false">K597+K598+K599+K600</f>
        <v>#VALUE!</v>
      </c>
    </row>
    <row r="597" customFormat="false" ht="16.5" hidden="false" customHeight="true" outlineLevel="0" collapsed="false">
      <c r="A597" s="65"/>
      <c r="B597" s="179"/>
      <c r="C597" s="19"/>
      <c r="D597" s="77" t="s">
        <v>29</v>
      </c>
      <c r="E597" s="178" t="s">
        <v>89</v>
      </c>
      <c r="F597" s="178" t="s">
        <v>89</v>
      </c>
      <c r="G597" s="68" t="e">
        <f aca="false">F597*$M$7</f>
        <v>#VALUE!</v>
      </c>
      <c r="H597" s="176" t="e">
        <f aca="false">G597*$N$7</f>
        <v>#VALUE!</v>
      </c>
      <c r="I597" s="176" t="e">
        <f aca="false">H597*$O$7</f>
        <v>#VALUE!</v>
      </c>
      <c r="J597" s="68" t="e">
        <f aca="false">I597*$P$7</f>
        <v>#VALUE!</v>
      </c>
      <c r="K597" s="68" t="e">
        <f aca="false">E597+F597+G597+H597+I597+J597</f>
        <v>#VALUE!</v>
      </c>
    </row>
    <row r="598" customFormat="false" ht="16.5" hidden="false" customHeight="true" outlineLevel="0" collapsed="false">
      <c r="A598" s="65"/>
      <c r="B598" s="179"/>
      <c r="C598" s="19"/>
      <c r="D598" s="77" t="s">
        <v>30</v>
      </c>
      <c r="E598" s="178" t="s">
        <v>89</v>
      </c>
      <c r="F598" s="178" t="s">
        <v>89</v>
      </c>
      <c r="G598" s="68" t="e">
        <f aca="false">F598*$M$7</f>
        <v>#VALUE!</v>
      </c>
      <c r="H598" s="176" t="e">
        <f aca="false">G598*$N$7</f>
        <v>#VALUE!</v>
      </c>
      <c r="I598" s="176" t="e">
        <f aca="false">H598*$O$7</f>
        <v>#VALUE!</v>
      </c>
      <c r="J598" s="68" t="e">
        <f aca="false">I598*$P$7</f>
        <v>#VALUE!</v>
      </c>
      <c r="K598" s="68" t="e">
        <f aca="false">E598+F598+G598+H598+I598+J598</f>
        <v>#VALUE!</v>
      </c>
    </row>
    <row r="599" customFormat="false" ht="16.5" hidden="false" customHeight="true" outlineLevel="0" collapsed="false">
      <c r="A599" s="65"/>
      <c r="B599" s="179"/>
      <c r="C599" s="19"/>
      <c r="D599" s="77" t="s">
        <v>281</v>
      </c>
      <c r="E599" s="178" t="s">
        <v>352</v>
      </c>
      <c r="F599" s="178" t="s">
        <v>352</v>
      </c>
      <c r="G599" s="68" t="e">
        <f aca="false">F599*$M$7</f>
        <v>#VALUE!</v>
      </c>
      <c r="H599" s="176" t="e">
        <f aca="false">G599*$N$7</f>
        <v>#VALUE!</v>
      </c>
      <c r="I599" s="176" t="e">
        <f aca="false">H599*$O$7</f>
        <v>#VALUE!</v>
      </c>
      <c r="J599" s="68" t="e">
        <f aca="false">I599*$P$7</f>
        <v>#VALUE!</v>
      </c>
      <c r="K599" s="68" t="e">
        <f aca="false">E599+F599+G599+H599+I599+J599</f>
        <v>#VALUE!</v>
      </c>
    </row>
    <row r="600" customFormat="false" ht="16.5" hidden="false" customHeight="true" outlineLevel="0" collapsed="false">
      <c r="A600" s="65"/>
      <c r="B600" s="179"/>
      <c r="C600" s="19"/>
      <c r="D600" s="77" t="s">
        <v>32</v>
      </c>
      <c r="E600" s="178" t="s">
        <v>89</v>
      </c>
      <c r="F600" s="178" t="s">
        <v>89</v>
      </c>
      <c r="G600" s="68" t="e">
        <f aca="false">F600*$M$7</f>
        <v>#VALUE!</v>
      </c>
      <c r="H600" s="176" t="e">
        <f aca="false">G600*$N$7</f>
        <v>#VALUE!</v>
      </c>
      <c r="I600" s="176" t="e">
        <f aca="false">H600*$O$7</f>
        <v>#VALUE!</v>
      </c>
      <c r="J600" s="68" t="e">
        <f aca="false">I600*$P$7</f>
        <v>#VALUE!</v>
      </c>
      <c r="K600" s="68" t="e">
        <f aca="false">E600+F600+G600+H600+I600+J600</f>
        <v>#VALUE!</v>
      </c>
    </row>
    <row r="601" s="151" customFormat="true" ht="27" hidden="false" customHeight="true" outlineLevel="0" collapsed="false">
      <c r="A601" s="146" t="s">
        <v>216</v>
      </c>
      <c r="B601" s="70" t="s">
        <v>353</v>
      </c>
      <c r="C601" s="148" t="s">
        <v>27</v>
      </c>
      <c r="D601" s="148" t="s">
        <v>28</v>
      </c>
      <c r="E601" s="149" t="e">
        <f aca="false">E602+E603+E604+E605</f>
        <v>#VALUE!</v>
      </c>
      <c r="F601" s="149" t="e">
        <f aca="false">F602+F603+F604+F605</f>
        <v>#VALUE!</v>
      </c>
      <c r="G601" s="149" t="e">
        <f aca="false">G602+G603+G604+G605</f>
        <v>#VALUE!</v>
      </c>
      <c r="H601" s="149" t="e">
        <f aca="false">H602+H603+H604+H605</f>
        <v>#VALUE!</v>
      </c>
      <c r="I601" s="149" t="e">
        <f aca="false">I602+I603+I604+I605</f>
        <v>#VALUE!</v>
      </c>
      <c r="J601" s="149" t="e">
        <f aca="false">J602+J603+J604+J605</f>
        <v>#VALUE!</v>
      </c>
      <c r="K601" s="149" t="e">
        <f aca="false">K602+K603+K604+K605</f>
        <v>#VALUE!</v>
      </c>
      <c r="L601" s="150" t="s">
        <v>371</v>
      </c>
    </row>
    <row r="602" customFormat="false" ht="12.75" hidden="false" customHeight="true" outlineLevel="0" collapsed="false">
      <c r="A602" s="65"/>
      <c r="B602" s="70"/>
      <c r="C602" s="66"/>
      <c r="D602" s="148" t="s">
        <v>29</v>
      </c>
      <c r="E602" s="68" t="e">
        <f aca="false">E607</f>
        <v>#VALUE!</v>
      </c>
      <c r="F602" s="68" t="e">
        <f aca="false">F607</f>
        <v>#VALUE!</v>
      </c>
      <c r="G602" s="68" t="e">
        <f aca="false">G607</f>
        <v>#VALUE!</v>
      </c>
      <c r="H602" s="68" t="e">
        <f aca="false">H607</f>
        <v>#VALUE!</v>
      </c>
      <c r="I602" s="68" t="e">
        <f aca="false">I607</f>
        <v>#VALUE!</v>
      </c>
      <c r="J602" s="68" t="e">
        <f aca="false">J607</f>
        <v>#VALUE!</v>
      </c>
      <c r="K602" s="68" t="e">
        <f aca="false">E602+F602+G602+H602+I602+J602</f>
        <v>#VALUE!</v>
      </c>
    </row>
    <row r="603" customFormat="false" ht="12.75" hidden="false" customHeight="true" outlineLevel="0" collapsed="false">
      <c r="A603" s="65"/>
      <c r="B603" s="70"/>
      <c r="C603" s="66"/>
      <c r="D603" s="148" t="s">
        <v>30</v>
      </c>
      <c r="E603" s="68" t="e">
        <f aca="false">E608</f>
        <v>#VALUE!</v>
      </c>
      <c r="F603" s="68" t="e">
        <f aca="false">F608</f>
        <v>#VALUE!</v>
      </c>
      <c r="G603" s="68" t="e">
        <f aca="false">G608</f>
        <v>#VALUE!</v>
      </c>
      <c r="H603" s="68" t="e">
        <f aca="false">H608</f>
        <v>#VALUE!</v>
      </c>
      <c r="I603" s="68" t="e">
        <f aca="false">I608</f>
        <v>#VALUE!</v>
      </c>
      <c r="J603" s="68" t="e">
        <f aca="false">J608</f>
        <v>#VALUE!</v>
      </c>
      <c r="K603" s="68" t="e">
        <f aca="false">E603+F603+G603+H603+I603+J603</f>
        <v>#VALUE!</v>
      </c>
    </row>
    <row r="604" customFormat="false" ht="12.75" hidden="false" customHeight="true" outlineLevel="0" collapsed="false">
      <c r="A604" s="65"/>
      <c r="B604" s="70"/>
      <c r="C604" s="66"/>
      <c r="D604" s="148" t="s">
        <v>281</v>
      </c>
      <c r="E604" s="68" t="e">
        <f aca="false">E609</f>
        <v>#VALUE!</v>
      </c>
      <c r="F604" s="68" t="e">
        <f aca="false">F609</f>
        <v>#VALUE!</v>
      </c>
      <c r="G604" s="68" t="e">
        <f aca="false">G609</f>
        <v>#VALUE!</v>
      </c>
      <c r="H604" s="68" t="e">
        <f aca="false">H609</f>
        <v>#VALUE!</v>
      </c>
      <c r="I604" s="68" t="e">
        <f aca="false">I609</f>
        <v>#VALUE!</v>
      </c>
      <c r="J604" s="68" t="e">
        <f aca="false">J609</f>
        <v>#VALUE!</v>
      </c>
      <c r="K604" s="68" t="e">
        <f aca="false">E604+F604+G604+H604+I604+J604</f>
        <v>#VALUE!</v>
      </c>
    </row>
    <row r="605" customFormat="false" ht="12.75" hidden="false" customHeight="true" outlineLevel="0" collapsed="false">
      <c r="A605" s="65"/>
      <c r="B605" s="70"/>
      <c r="C605" s="66"/>
      <c r="D605" s="148" t="s">
        <v>32</v>
      </c>
      <c r="E605" s="68" t="e">
        <f aca="false">E610</f>
        <v>#VALUE!</v>
      </c>
      <c r="F605" s="68" t="e">
        <f aca="false">F610</f>
        <v>#VALUE!</v>
      </c>
      <c r="G605" s="68" t="e">
        <f aca="false">G610</f>
        <v>#VALUE!</v>
      </c>
      <c r="H605" s="68" t="e">
        <f aca="false">H610</f>
        <v>#VALUE!</v>
      </c>
      <c r="I605" s="68" t="e">
        <f aca="false">I610</f>
        <v>#VALUE!</v>
      </c>
      <c r="J605" s="68" t="e">
        <f aca="false">J610</f>
        <v>#VALUE!</v>
      </c>
      <c r="K605" s="68" t="e">
        <f aca="false">E605+F605+G605+H605+I605+J605</f>
        <v>#VALUE!</v>
      </c>
    </row>
    <row r="606" customFormat="false" ht="18" hidden="false" customHeight="true" outlineLevel="0" collapsed="false">
      <c r="A606" s="65"/>
      <c r="B606" s="70"/>
      <c r="C606" s="19" t="s">
        <v>33</v>
      </c>
      <c r="D606" s="148" t="s">
        <v>28</v>
      </c>
      <c r="E606" s="149" t="e">
        <f aca="false">E607+E608+E609+E610</f>
        <v>#VALUE!</v>
      </c>
      <c r="F606" s="149" t="e">
        <f aca="false">F607+F608+F609+F610</f>
        <v>#VALUE!</v>
      </c>
      <c r="G606" s="149" t="e">
        <f aca="false">G607+G608+G609+G610</f>
        <v>#VALUE!</v>
      </c>
      <c r="H606" s="149" t="e">
        <f aca="false">H607+H608+H609+H610</f>
        <v>#VALUE!</v>
      </c>
      <c r="I606" s="149" t="e">
        <f aca="false">I607+I608+I609+I610</f>
        <v>#VALUE!</v>
      </c>
      <c r="J606" s="149" t="e">
        <f aca="false">J607+J608+J609+J610</f>
        <v>#VALUE!</v>
      </c>
      <c r="K606" s="149" t="e">
        <f aca="false">K607+K608+K609+K610</f>
        <v>#VALUE!</v>
      </c>
    </row>
    <row r="607" customFormat="false" ht="12.75" hidden="false" customHeight="true" outlineLevel="0" collapsed="false">
      <c r="A607" s="65"/>
      <c r="B607" s="70"/>
      <c r="C607" s="19"/>
      <c r="D607" s="148" t="s">
        <v>29</v>
      </c>
      <c r="E607" s="68" t="e">
        <f aca="false">E612+E617+E622+E627+E632+E637+E642+E647+E652+E657+E662+E667+E672+E677+E682+E687</f>
        <v>#VALUE!</v>
      </c>
      <c r="F607" s="68" t="e">
        <f aca="false">F612+F617+F622+F627+F632+F637+F642+F647+F652+F657+F662+F667+F672+F677+F682+F687</f>
        <v>#VALUE!</v>
      </c>
      <c r="G607" s="68" t="e">
        <f aca="false">G612+G617+G622+G627+G632+G637+G642+G647+G652+G657+G662+G667+G672+G677+G682+G687</f>
        <v>#VALUE!</v>
      </c>
      <c r="H607" s="68" t="e">
        <f aca="false">H612+H617+H622+H627+H632+H637+H642+H647+H652+H657+H662+H667+H672+H677+H682+H687</f>
        <v>#VALUE!</v>
      </c>
      <c r="I607" s="68" t="e">
        <f aca="false">I612+I617+I622+I627+I632+I637+I642+I647+I652+I657+I662+I667+I672+I677+I682+I687</f>
        <v>#VALUE!</v>
      </c>
      <c r="J607" s="68" t="e">
        <f aca="false">J612+J617+J622+J627+J632+J637+J642+J647+J652+J657+J662+J667+J672+J677+J682+J687</f>
        <v>#VALUE!</v>
      </c>
      <c r="K607" s="68" t="e">
        <f aca="false">E607+F607+G607+H607+I607+J607</f>
        <v>#VALUE!</v>
      </c>
    </row>
    <row r="608" customFormat="false" ht="12.75" hidden="false" customHeight="true" outlineLevel="0" collapsed="false">
      <c r="A608" s="65"/>
      <c r="B608" s="70"/>
      <c r="C608" s="19"/>
      <c r="D608" s="148" t="s">
        <v>30</v>
      </c>
      <c r="E608" s="68" t="e">
        <f aca="false">E613+E618+E623+E628+E633+E638+E643+E648+E653+E658+E663+E668+E673+E678+E683+E688</f>
        <v>#VALUE!</v>
      </c>
      <c r="F608" s="68" t="e">
        <f aca="false">F613+F618+F623+F628+F633+F638+F643+F648+F653+F658+F663+F668+F673+F678+F683+F688</f>
        <v>#VALUE!</v>
      </c>
      <c r="G608" s="68" t="e">
        <f aca="false">G613+G618+G623+G628+G633+G638+G643+G648+G653+G658+G663+G668+G673+G678+G683+G688</f>
        <v>#VALUE!</v>
      </c>
      <c r="H608" s="68" t="e">
        <f aca="false">H613+H618+H623+H628+H633+H638+H643+H648+H653+H658+H663+H668+H673+H678+H683+H688</f>
        <v>#VALUE!</v>
      </c>
      <c r="I608" s="68" t="e">
        <f aca="false">I613+I618+I623+I628+I633+I638+I643+I648+I653+I658+I663+I668+I673+I678+I683+I688</f>
        <v>#VALUE!</v>
      </c>
      <c r="J608" s="68" t="e">
        <f aca="false">J613+J618+J623+J628+J633+J638+J643+J648+J653+J658+J663+J668+J673+J678+J683+J688</f>
        <v>#VALUE!</v>
      </c>
      <c r="K608" s="68" t="e">
        <f aca="false">E608+F608+G608+H608+I608+J608</f>
        <v>#VALUE!</v>
      </c>
    </row>
    <row r="609" customFormat="false" ht="12.75" hidden="false" customHeight="true" outlineLevel="0" collapsed="false">
      <c r="A609" s="65"/>
      <c r="B609" s="70"/>
      <c r="C609" s="19"/>
      <c r="D609" s="148" t="s">
        <v>281</v>
      </c>
      <c r="E609" s="68" t="e">
        <f aca="false">E614+E619+E624+E629+E634+E639+E644+E649+E654+E659+E664+E669+E674+E679+E684+E689</f>
        <v>#VALUE!</v>
      </c>
      <c r="F609" s="68" t="e">
        <f aca="false">F614+F619+F624+F629+F634+F639+F644+F649+F654+F659+F664+F669+F674+F679+F684+F689</f>
        <v>#VALUE!</v>
      </c>
      <c r="G609" s="68" t="e">
        <f aca="false">G614+G619+G624+G629+G634+G639+G644+G649+G654+G659+G664+G669+G674+G679+G684+G689</f>
        <v>#VALUE!</v>
      </c>
      <c r="H609" s="68" t="e">
        <f aca="false">H614+H619+H624+H629+H634+H639+H644+H649+H654+H659+H664+H669+H674+H679+H684+H689</f>
        <v>#VALUE!</v>
      </c>
      <c r="I609" s="68" t="e">
        <f aca="false">I614+I619+I624+I629+I634+I639+I644+I649+I654+I659+I664+I669+I674+I679+I684+I689</f>
        <v>#VALUE!</v>
      </c>
      <c r="J609" s="68" t="e">
        <f aca="false">J614+J619+J624+J629+J634+J639+J644+J649+J654+J659+J664+J669+J674+J679+J684+J689</f>
        <v>#VALUE!</v>
      </c>
      <c r="K609" s="68" t="e">
        <f aca="false">E609+F609+G609+H609+I609+J609</f>
        <v>#VALUE!</v>
      </c>
    </row>
    <row r="610" customFormat="false" ht="12.75" hidden="false" customHeight="true" outlineLevel="0" collapsed="false">
      <c r="A610" s="65"/>
      <c r="B610" s="70"/>
      <c r="C610" s="19"/>
      <c r="D610" s="148" t="s">
        <v>32</v>
      </c>
      <c r="E610" s="68" t="e">
        <f aca="false">E615+E620+E625+E630+E635+E640+E645+E650+E655+E660+E665+E670+E675+E680+E685+E690</f>
        <v>#VALUE!</v>
      </c>
      <c r="F610" s="68" t="e">
        <f aca="false">F615+F620+F625+F630+F635+F640+F645+F650+F655+F660+F665+F670+F675+F680+F685+F690</f>
        <v>#VALUE!</v>
      </c>
      <c r="G610" s="68" t="e">
        <f aca="false">G615+G620+G625+G630+G635+G640+G645+G650+G655+G660+G665+G670+G675+G680+G685+G690</f>
        <v>#VALUE!</v>
      </c>
      <c r="H610" s="68" t="e">
        <f aca="false">H615+H620+H625+H630+H635+H640+H645+H650+H655+H660+H665+H670+H675+H680+H685+H690</f>
        <v>#VALUE!</v>
      </c>
      <c r="I610" s="68" t="e">
        <f aca="false">I615+I620+I625+I630+I635+I640+I645+I650+I655+I660+I665+I670+I675+I680+I685+I690</f>
        <v>#VALUE!</v>
      </c>
      <c r="J610" s="68" t="e">
        <f aca="false">J615+J620+J625+J630+J635+J640+J645+J650+J655+J660+J665+J670+J675+J680+J685+J690</f>
        <v>#VALUE!</v>
      </c>
      <c r="K610" s="68" t="e">
        <f aca="false">E610+F610+G610+H610+I610+J610</f>
        <v>#VALUE!</v>
      </c>
    </row>
    <row r="611" customFormat="false" ht="15.75" hidden="false" customHeight="true" outlineLevel="0" collapsed="false">
      <c r="A611" s="20" t="s">
        <v>218</v>
      </c>
      <c r="B611" s="179" t="s">
        <v>219</v>
      </c>
      <c r="C611" s="19" t="s">
        <v>33</v>
      </c>
      <c r="D611" s="77" t="s">
        <v>28</v>
      </c>
      <c r="E611" s="149" t="e">
        <f aca="false">E612+E613+E614+E615</f>
        <v>#VALUE!</v>
      </c>
      <c r="F611" s="149" t="e">
        <f aca="false">F612+F613+F614+F615</f>
        <v>#VALUE!</v>
      </c>
      <c r="G611" s="149" t="e">
        <f aca="false">G612+G613+G614+G615</f>
        <v>#VALUE!</v>
      </c>
      <c r="H611" s="149" t="e">
        <f aca="false">H612+H613+H614+H615</f>
        <v>#VALUE!</v>
      </c>
      <c r="I611" s="149" t="e">
        <f aca="false">I612+I613+I614+I615</f>
        <v>#VALUE!</v>
      </c>
      <c r="J611" s="149" t="e">
        <f aca="false">J612+J613+J614+J615</f>
        <v>#VALUE!</v>
      </c>
      <c r="K611" s="149" t="e">
        <f aca="false">K612+K613+K614+K615</f>
        <v>#VALUE!</v>
      </c>
    </row>
    <row r="612" customFormat="false" ht="15.75" hidden="false" customHeight="true" outlineLevel="0" collapsed="false">
      <c r="A612" s="65"/>
      <c r="B612" s="179"/>
      <c r="C612" s="19"/>
      <c r="D612" s="77" t="s">
        <v>29</v>
      </c>
      <c r="E612" s="176" t="s">
        <v>89</v>
      </c>
      <c r="F612" s="176" t="s">
        <v>89</v>
      </c>
      <c r="G612" s="68" t="e">
        <f aca="false">F612*$M$7</f>
        <v>#VALUE!</v>
      </c>
      <c r="H612" s="176" t="e">
        <f aca="false">G612*$N$7</f>
        <v>#VALUE!</v>
      </c>
      <c r="I612" s="176" t="e">
        <f aca="false">H612*$O$7</f>
        <v>#VALUE!</v>
      </c>
      <c r="J612" s="68" t="e">
        <f aca="false">I612*$P$7</f>
        <v>#VALUE!</v>
      </c>
      <c r="K612" s="68" t="e">
        <f aca="false">E612+F612+G612+H612+I612+J612</f>
        <v>#VALUE!</v>
      </c>
    </row>
    <row r="613" customFormat="false" ht="15.75" hidden="false" customHeight="true" outlineLevel="0" collapsed="false">
      <c r="A613" s="65"/>
      <c r="B613" s="179"/>
      <c r="C613" s="19"/>
      <c r="D613" s="77" t="s">
        <v>30</v>
      </c>
      <c r="E613" s="176" t="s">
        <v>89</v>
      </c>
      <c r="F613" s="176" t="s">
        <v>89</v>
      </c>
      <c r="G613" s="68" t="e">
        <f aca="false">F613*$M$7</f>
        <v>#VALUE!</v>
      </c>
      <c r="H613" s="176" t="e">
        <f aca="false">G613*$N$7</f>
        <v>#VALUE!</v>
      </c>
      <c r="I613" s="176" t="e">
        <f aca="false">H613*$O$7</f>
        <v>#VALUE!</v>
      </c>
      <c r="J613" s="68" t="e">
        <f aca="false">I613*$P$7</f>
        <v>#VALUE!</v>
      </c>
      <c r="K613" s="68" t="e">
        <f aca="false">E613+F613+G613+H613+I613+J613</f>
        <v>#VALUE!</v>
      </c>
    </row>
    <row r="614" customFormat="false" ht="15.75" hidden="false" customHeight="true" outlineLevel="0" collapsed="false">
      <c r="A614" s="65"/>
      <c r="B614" s="179"/>
      <c r="C614" s="19"/>
      <c r="D614" s="77" t="s">
        <v>281</v>
      </c>
      <c r="E614" s="176" t="s">
        <v>416</v>
      </c>
      <c r="F614" s="176" t="s">
        <v>416</v>
      </c>
      <c r="G614" s="68" t="e">
        <f aca="false">F614*$M$7</f>
        <v>#VALUE!</v>
      </c>
      <c r="H614" s="176" t="e">
        <f aca="false">G614*$N$7</f>
        <v>#VALUE!</v>
      </c>
      <c r="I614" s="176" t="e">
        <f aca="false">H614*$O$7</f>
        <v>#VALUE!</v>
      </c>
      <c r="J614" s="68" t="e">
        <f aca="false">I614*$P$7</f>
        <v>#VALUE!</v>
      </c>
      <c r="K614" s="68" t="e">
        <f aca="false">E614+F614+G614+H614+I614+J614</f>
        <v>#VALUE!</v>
      </c>
    </row>
    <row r="615" customFormat="false" ht="15.75" hidden="false" customHeight="true" outlineLevel="0" collapsed="false">
      <c r="A615" s="65"/>
      <c r="B615" s="179"/>
      <c r="C615" s="19"/>
      <c r="D615" s="77" t="s">
        <v>32</v>
      </c>
      <c r="E615" s="176" t="s">
        <v>89</v>
      </c>
      <c r="F615" s="176" t="s">
        <v>89</v>
      </c>
      <c r="G615" s="68" t="e">
        <f aca="false">F615*$M$7</f>
        <v>#VALUE!</v>
      </c>
      <c r="H615" s="176" t="e">
        <f aca="false">G615*$N$7</f>
        <v>#VALUE!</v>
      </c>
      <c r="I615" s="176" t="e">
        <f aca="false">H615*$O$7</f>
        <v>#VALUE!</v>
      </c>
      <c r="J615" s="68" t="e">
        <f aca="false">I615*$P$7</f>
        <v>#VALUE!</v>
      </c>
      <c r="K615" s="68" t="e">
        <f aca="false">E615+F615+G615+H615+I615+J615</f>
        <v>#VALUE!</v>
      </c>
    </row>
    <row r="616" customFormat="false" ht="15.75" hidden="false" customHeight="true" outlineLevel="0" collapsed="false">
      <c r="A616" s="20" t="s">
        <v>220</v>
      </c>
      <c r="B616" s="179" t="s">
        <v>221</v>
      </c>
      <c r="C616" s="19" t="s">
        <v>33</v>
      </c>
      <c r="D616" s="77" t="s">
        <v>28</v>
      </c>
      <c r="E616" s="149" t="e">
        <f aca="false">E617+E618+E619+E620</f>
        <v>#VALUE!</v>
      </c>
      <c r="F616" s="149" t="e">
        <f aca="false">F617+F618+F619+F620</f>
        <v>#VALUE!</v>
      </c>
      <c r="G616" s="149" t="e">
        <f aca="false">G617+G618+G619+G620</f>
        <v>#VALUE!</v>
      </c>
      <c r="H616" s="149" t="e">
        <f aca="false">H617+H618+H619+H620</f>
        <v>#VALUE!</v>
      </c>
      <c r="I616" s="149" t="e">
        <f aca="false">I617+I618+I619+I620</f>
        <v>#VALUE!</v>
      </c>
      <c r="J616" s="149" t="e">
        <f aca="false">J617+J618+J619+J620</f>
        <v>#VALUE!</v>
      </c>
      <c r="K616" s="149" t="e">
        <f aca="false">K617+K618+K619+K620</f>
        <v>#VALUE!</v>
      </c>
    </row>
    <row r="617" customFormat="false" ht="15.75" hidden="false" customHeight="true" outlineLevel="0" collapsed="false">
      <c r="A617" s="65"/>
      <c r="B617" s="179"/>
      <c r="C617" s="19"/>
      <c r="D617" s="77" t="s">
        <v>29</v>
      </c>
      <c r="E617" s="176" t="s">
        <v>89</v>
      </c>
      <c r="F617" s="176" t="s">
        <v>89</v>
      </c>
      <c r="G617" s="68" t="e">
        <f aca="false">F617*$M$7</f>
        <v>#VALUE!</v>
      </c>
      <c r="H617" s="176" t="e">
        <f aca="false">G617*$N$7</f>
        <v>#VALUE!</v>
      </c>
      <c r="I617" s="176" t="e">
        <f aca="false">H617*$O$7</f>
        <v>#VALUE!</v>
      </c>
      <c r="J617" s="68" t="e">
        <f aca="false">I617*$P$7</f>
        <v>#VALUE!</v>
      </c>
      <c r="K617" s="68" t="e">
        <f aca="false">E617+F617+G617+H617+I617+J617</f>
        <v>#VALUE!</v>
      </c>
    </row>
    <row r="618" customFormat="false" ht="15.75" hidden="false" customHeight="true" outlineLevel="0" collapsed="false">
      <c r="A618" s="65"/>
      <c r="B618" s="179"/>
      <c r="C618" s="19"/>
      <c r="D618" s="77" t="s">
        <v>30</v>
      </c>
      <c r="E618" s="176" t="s">
        <v>89</v>
      </c>
      <c r="F618" s="176" t="s">
        <v>89</v>
      </c>
      <c r="G618" s="68" t="e">
        <f aca="false">F618*$M$7</f>
        <v>#VALUE!</v>
      </c>
      <c r="H618" s="176" t="e">
        <f aca="false">G618*$N$7</f>
        <v>#VALUE!</v>
      </c>
      <c r="I618" s="176" t="e">
        <f aca="false">H618*$O$7</f>
        <v>#VALUE!</v>
      </c>
      <c r="J618" s="68" t="e">
        <f aca="false">I618*$P$7</f>
        <v>#VALUE!</v>
      </c>
      <c r="K618" s="68" t="e">
        <f aca="false">E618+F618+G618+H618+I618+J618</f>
        <v>#VALUE!</v>
      </c>
    </row>
    <row r="619" customFormat="false" ht="15.75" hidden="false" customHeight="true" outlineLevel="0" collapsed="false">
      <c r="A619" s="65"/>
      <c r="B619" s="179"/>
      <c r="C619" s="19"/>
      <c r="D619" s="77" t="s">
        <v>281</v>
      </c>
      <c r="E619" s="181" t="n">
        <v>103</v>
      </c>
      <c r="F619" s="181" t="n">
        <v>103</v>
      </c>
      <c r="G619" s="68" t="n">
        <f aca="false">F619*$M$7</f>
        <v>106.399</v>
      </c>
      <c r="H619" s="176" t="n">
        <f aca="false">G619*$N$7</f>
        <v>109.910167</v>
      </c>
      <c r="I619" s="176" t="n">
        <f aca="false">H619*$O$7</f>
        <v>113.427292344</v>
      </c>
      <c r="J619" s="68" t="n">
        <f aca="false">I619*$P$7</f>
        <v>117.283820283696</v>
      </c>
      <c r="K619" s="68" t="n">
        <f aca="false">E619+F619+G619+H619+I619+J619</f>
        <v>653.020279627696</v>
      </c>
    </row>
    <row r="620" customFormat="false" ht="15.75" hidden="false" customHeight="true" outlineLevel="0" collapsed="false">
      <c r="A620" s="65"/>
      <c r="B620" s="179"/>
      <c r="C620" s="19"/>
      <c r="D620" s="77" t="s">
        <v>32</v>
      </c>
      <c r="E620" s="176" t="s">
        <v>89</v>
      </c>
      <c r="F620" s="176" t="s">
        <v>89</v>
      </c>
      <c r="G620" s="68" t="e">
        <f aca="false">F620*$M$7</f>
        <v>#VALUE!</v>
      </c>
      <c r="H620" s="176" t="e">
        <f aca="false">G620*$N$7</f>
        <v>#VALUE!</v>
      </c>
      <c r="I620" s="176" t="e">
        <f aca="false">H620*$O$7</f>
        <v>#VALUE!</v>
      </c>
      <c r="J620" s="68" t="e">
        <f aca="false">I620*$P$7</f>
        <v>#VALUE!</v>
      </c>
      <c r="K620" s="68" t="e">
        <f aca="false">E620+F620+G620+H620+I620+J620</f>
        <v>#VALUE!</v>
      </c>
    </row>
    <row r="621" customFormat="false" ht="15.75" hidden="false" customHeight="true" outlineLevel="0" collapsed="false">
      <c r="A621" s="20" t="s">
        <v>222</v>
      </c>
      <c r="B621" s="179" t="s">
        <v>223</v>
      </c>
      <c r="C621" s="19" t="s">
        <v>33</v>
      </c>
      <c r="D621" s="77" t="s">
        <v>28</v>
      </c>
      <c r="E621" s="149" t="e">
        <f aca="false">E622+E623+E624+E625</f>
        <v>#VALUE!</v>
      </c>
      <c r="F621" s="149" t="e">
        <f aca="false">F622+F623+F624+F625</f>
        <v>#VALUE!</v>
      </c>
      <c r="G621" s="149" t="e">
        <f aca="false">G622+G623+G624+G625</f>
        <v>#VALUE!</v>
      </c>
      <c r="H621" s="149" t="e">
        <f aca="false">H622+H623+H624+H625</f>
        <v>#VALUE!</v>
      </c>
      <c r="I621" s="149" t="e">
        <f aca="false">I622+I623+I624+I625</f>
        <v>#VALUE!</v>
      </c>
      <c r="J621" s="149" t="e">
        <f aca="false">J622+J623+J624+J625</f>
        <v>#VALUE!</v>
      </c>
      <c r="K621" s="149" t="e">
        <f aca="false">K622+K623+K624+K625</f>
        <v>#VALUE!</v>
      </c>
    </row>
    <row r="622" customFormat="false" ht="15.75" hidden="false" customHeight="true" outlineLevel="0" collapsed="false">
      <c r="A622" s="65"/>
      <c r="B622" s="179"/>
      <c r="C622" s="19"/>
      <c r="D622" s="77" t="s">
        <v>29</v>
      </c>
      <c r="E622" s="176" t="s">
        <v>89</v>
      </c>
      <c r="F622" s="176" t="s">
        <v>89</v>
      </c>
      <c r="G622" s="68" t="e">
        <f aca="false">F622*$M$7</f>
        <v>#VALUE!</v>
      </c>
      <c r="H622" s="176" t="e">
        <f aca="false">G622*$N$7</f>
        <v>#VALUE!</v>
      </c>
      <c r="I622" s="176" t="e">
        <f aca="false">H622*$O$7</f>
        <v>#VALUE!</v>
      </c>
      <c r="J622" s="68" t="e">
        <f aca="false">I622*$P$7</f>
        <v>#VALUE!</v>
      </c>
      <c r="K622" s="68" t="e">
        <f aca="false">E622+F622+G622+H622+I622+J622</f>
        <v>#VALUE!</v>
      </c>
    </row>
    <row r="623" customFormat="false" ht="15.75" hidden="false" customHeight="true" outlineLevel="0" collapsed="false">
      <c r="A623" s="65"/>
      <c r="B623" s="179"/>
      <c r="C623" s="19"/>
      <c r="D623" s="77" t="s">
        <v>30</v>
      </c>
      <c r="E623" s="176" t="s">
        <v>89</v>
      </c>
      <c r="F623" s="176" t="s">
        <v>89</v>
      </c>
      <c r="G623" s="68" t="e">
        <f aca="false">F623*$M$7</f>
        <v>#VALUE!</v>
      </c>
      <c r="H623" s="176" t="e">
        <f aca="false">G623*$N$7</f>
        <v>#VALUE!</v>
      </c>
      <c r="I623" s="176" t="e">
        <f aca="false">H623*$O$7</f>
        <v>#VALUE!</v>
      </c>
      <c r="J623" s="68" t="e">
        <f aca="false">I623*$P$7</f>
        <v>#VALUE!</v>
      </c>
      <c r="K623" s="68" t="e">
        <f aca="false">E623+F623+G623+H623+I623+J623</f>
        <v>#VALUE!</v>
      </c>
    </row>
    <row r="624" customFormat="false" ht="15.75" hidden="false" customHeight="true" outlineLevel="0" collapsed="false">
      <c r="A624" s="65"/>
      <c r="B624" s="179"/>
      <c r="C624" s="19"/>
      <c r="D624" s="77" t="s">
        <v>281</v>
      </c>
      <c r="E624" s="176" t="s">
        <v>89</v>
      </c>
      <c r="F624" s="176" t="s">
        <v>89</v>
      </c>
      <c r="G624" s="68" t="e">
        <f aca="false">F624*$M$7</f>
        <v>#VALUE!</v>
      </c>
      <c r="H624" s="176" t="e">
        <f aca="false">G624*$N$7</f>
        <v>#VALUE!</v>
      </c>
      <c r="I624" s="176" t="e">
        <f aca="false">H624*$O$7</f>
        <v>#VALUE!</v>
      </c>
      <c r="J624" s="68" t="e">
        <f aca="false">I624*$P$7</f>
        <v>#VALUE!</v>
      </c>
      <c r="K624" s="68" t="e">
        <f aca="false">E624+F624+G624+H624+I624+J624</f>
        <v>#VALUE!</v>
      </c>
    </row>
    <row r="625" customFormat="false" ht="15.75" hidden="false" customHeight="true" outlineLevel="0" collapsed="false">
      <c r="A625" s="65"/>
      <c r="B625" s="179"/>
      <c r="C625" s="19"/>
      <c r="D625" s="77" t="s">
        <v>32</v>
      </c>
      <c r="E625" s="176" t="s">
        <v>89</v>
      </c>
      <c r="F625" s="176" t="s">
        <v>89</v>
      </c>
      <c r="G625" s="68" t="e">
        <f aca="false">F625*$M$7</f>
        <v>#VALUE!</v>
      </c>
      <c r="H625" s="176" t="e">
        <f aca="false">G625*$N$7</f>
        <v>#VALUE!</v>
      </c>
      <c r="I625" s="176" t="e">
        <f aca="false">H625*$O$7</f>
        <v>#VALUE!</v>
      </c>
      <c r="J625" s="68" t="e">
        <f aca="false">I625*$P$7</f>
        <v>#VALUE!</v>
      </c>
      <c r="K625" s="68" t="e">
        <f aca="false">E625+F625+G625+H625+I625+J625</f>
        <v>#VALUE!</v>
      </c>
    </row>
    <row r="626" customFormat="false" ht="15.75" hidden="false" customHeight="true" outlineLevel="0" collapsed="false">
      <c r="A626" s="20" t="s">
        <v>354</v>
      </c>
      <c r="B626" s="179" t="s">
        <v>225</v>
      </c>
      <c r="C626" s="19" t="s">
        <v>33</v>
      </c>
      <c r="D626" s="77" t="s">
        <v>28</v>
      </c>
      <c r="E626" s="149" t="e">
        <f aca="false">E627+E628+E629+E630</f>
        <v>#VALUE!</v>
      </c>
      <c r="F626" s="149" t="e">
        <f aca="false">F627+F628+F629+F630</f>
        <v>#VALUE!</v>
      </c>
      <c r="G626" s="149" t="e">
        <f aca="false">G627+G628+G629+G630</f>
        <v>#VALUE!</v>
      </c>
      <c r="H626" s="149" t="e">
        <f aca="false">H627+H628+H629+H630</f>
        <v>#VALUE!</v>
      </c>
      <c r="I626" s="149" t="e">
        <f aca="false">I627+I628+I629+I630</f>
        <v>#VALUE!</v>
      </c>
      <c r="J626" s="149" t="e">
        <f aca="false">J627+J628+J629+J630</f>
        <v>#VALUE!</v>
      </c>
      <c r="K626" s="149" t="e">
        <f aca="false">K627+K628+K629+K630</f>
        <v>#VALUE!</v>
      </c>
    </row>
    <row r="627" customFormat="false" ht="15.75" hidden="false" customHeight="true" outlineLevel="0" collapsed="false">
      <c r="A627" s="65"/>
      <c r="B627" s="179"/>
      <c r="C627" s="19"/>
      <c r="D627" s="77" t="s">
        <v>29</v>
      </c>
      <c r="E627" s="176" t="s">
        <v>89</v>
      </c>
      <c r="F627" s="176" t="s">
        <v>89</v>
      </c>
      <c r="G627" s="68" t="e">
        <f aca="false">F627*$M$7</f>
        <v>#VALUE!</v>
      </c>
      <c r="H627" s="176" t="e">
        <f aca="false">G627*$N$7</f>
        <v>#VALUE!</v>
      </c>
      <c r="I627" s="176" t="e">
        <f aca="false">H627*$O$7</f>
        <v>#VALUE!</v>
      </c>
      <c r="J627" s="68" t="e">
        <f aca="false">I627*$P$7</f>
        <v>#VALUE!</v>
      </c>
      <c r="K627" s="68" t="e">
        <f aca="false">E627+F627+G627+H627+I627+J627</f>
        <v>#VALUE!</v>
      </c>
    </row>
    <row r="628" customFormat="false" ht="15.75" hidden="false" customHeight="true" outlineLevel="0" collapsed="false">
      <c r="A628" s="65"/>
      <c r="B628" s="179"/>
      <c r="C628" s="19"/>
      <c r="D628" s="77" t="s">
        <v>30</v>
      </c>
      <c r="E628" s="176" t="s">
        <v>89</v>
      </c>
      <c r="F628" s="176" t="s">
        <v>89</v>
      </c>
      <c r="G628" s="68" t="e">
        <f aca="false">F628*$M$7</f>
        <v>#VALUE!</v>
      </c>
      <c r="H628" s="176" t="e">
        <f aca="false">G628*$N$7</f>
        <v>#VALUE!</v>
      </c>
      <c r="I628" s="176" t="e">
        <f aca="false">H628*$O$7</f>
        <v>#VALUE!</v>
      </c>
      <c r="J628" s="68" t="e">
        <f aca="false">I628*$P$7</f>
        <v>#VALUE!</v>
      </c>
      <c r="K628" s="68" t="e">
        <f aca="false">E628+F628+G628+H628+I628+J628</f>
        <v>#VALUE!</v>
      </c>
    </row>
    <row r="629" customFormat="false" ht="15.75" hidden="false" customHeight="true" outlineLevel="0" collapsed="false">
      <c r="A629" s="65"/>
      <c r="B629" s="179"/>
      <c r="C629" s="19"/>
      <c r="D629" s="77" t="s">
        <v>281</v>
      </c>
      <c r="E629" s="181" t="n">
        <v>220</v>
      </c>
      <c r="F629" s="181" t="n">
        <v>220</v>
      </c>
      <c r="G629" s="68" t="n">
        <f aca="false">F629*$M$7</f>
        <v>227.26</v>
      </c>
      <c r="H629" s="176" t="n">
        <f aca="false">G629*$N$7</f>
        <v>234.75958</v>
      </c>
      <c r="I629" s="176" t="n">
        <f aca="false">H629*$O$7</f>
        <v>242.27188656</v>
      </c>
      <c r="J629" s="68" t="n">
        <f aca="false">I629*$P$7</f>
        <v>250.50913070304</v>
      </c>
      <c r="K629" s="68" t="n">
        <f aca="false">E629+F629+G629+H629+I629+J629</f>
        <v>1394.80059726304</v>
      </c>
    </row>
    <row r="630" customFormat="false" ht="15.75" hidden="false" customHeight="true" outlineLevel="0" collapsed="false">
      <c r="A630" s="65"/>
      <c r="B630" s="179"/>
      <c r="C630" s="19"/>
      <c r="D630" s="77" t="s">
        <v>32</v>
      </c>
      <c r="E630" s="176" t="s">
        <v>89</v>
      </c>
      <c r="F630" s="176" t="s">
        <v>89</v>
      </c>
      <c r="G630" s="68" t="e">
        <f aca="false">F630*$M$7</f>
        <v>#VALUE!</v>
      </c>
      <c r="H630" s="176" t="e">
        <f aca="false">G630*$N$7</f>
        <v>#VALUE!</v>
      </c>
      <c r="I630" s="176" t="e">
        <f aca="false">H630*$O$7</f>
        <v>#VALUE!</v>
      </c>
      <c r="J630" s="68" t="e">
        <f aca="false">I630*$P$7</f>
        <v>#VALUE!</v>
      </c>
      <c r="K630" s="68" t="e">
        <f aca="false">E630+F630+G630+H630+I630+J630</f>
        <v>#VALUE!</v>
      </c>
    </row>
    <row r="631" customFormat="false" ht="15.75" hidden="false" customHeight="true" outlineLevel="0" collapsed="false">
      <c r="A631" s="20" t="s">
        <v>226</v>
      </c>
      <c r="B631" s="179" t="s">
        <v>227</v>
      </c>
      <c r="C631" s="19" t="s">
        <v>33</v>
      </c>
      <c r="D631" s="77" t="s">
        <v>28</v>
      </c>
      <c r="E631" s="149" t="e">
        <f aca="false">E632+E633+E634+E635</f>
        <v>#VALUE!</v>
      </c>
      <c r="F631" s="149" t="e">
        <f aca="false">F632+F633+F634+F635</f>
        <v>#VALUE!</v>
      </c>
      <c r="G631" s="149" t="e">
        <f aca="false">G632+G633+G634+G635</f>
        <v>#VALUE!</v>
      </c>
      <c r="H631" s="149" t="e">
        <f aca="false">H632+H633+H634+H635</f>
        <v>#VALUE!</v>
      </c>
      <c r="I631" s="149" t="e">
        <f aca="false">I632+I633+I634+I635</f>
        <v>#VALUE!</v>
      </c>
      <c r="J631" s="149" t="e">
        <f aca="false">J632+J633+J634+J635</f>
        <v>#VALUE!</v>
      </c>
      <c r="K631" s="149" t="e">
        <f aca="false">K632+K633+K634+K635</f>
        <v>#VALUE!</v>
      </c>
    </row>
    <row r="632" customFormat="false" ht="15.75" hidden="false" customHeight="true" outlineLevel="0" collapsed="false">
      <c r="A632" s="65"/>
      <c r="B632" s="179"/>
      <c r="C632" s="19"/>
      <c r="D632" s="77" t="s">
        <v>29</v>
      </c>
      <c r="E632" s="176" t="s">
        <v>89</v>
      </c>
      <c r="F632" s="176" t="s">
        <v>89</v>
      </c>
      <c r="G632" s="68" t="e">
        <f aca="false">F632*$M$7</f>
        <v>#VALUE!</v>
      </c>
      <c r="H632" s="176" t="e">
        <f aca="false">G632*$N$7</f>
        <v>#VALUE!</v>
      </c>
      <c r="I632" s="176" t="e">
        <f aca="false">H632*$O$7</f>
        <v>#VALUE!</v>
      </c>
      <c r="J632" s="68" t="e">
        <f aca="false">I632*$P$7</f>
        <v>#VALUE!</v>
      </c>
      <c r="K632" s="68" t="e">
        <f aca="false">E632+F632+G632+H632+I632+J632</f>
        <v>#VALUE!</v>
      </c>
    </row>
    <row r="633" customFormat="false" ht="15.75" hidden="false" customHeight="true" outlineLevel="0" collapsed="false">
      <c r="A633" s="65"/>
      <c r="B633" s="179"/>
      <c r="C633" s="19"/>
      <c r="D633" s="77" t="s">
        <v>30</v>
      </c>
      <c r="E633" s="176" t="s">
        <v>89</v>
      </c>
      <c r="F633" s="176" t="s">
        <v>89</v>
      </c>
      <c r="G633" s="68" t="e">
        <f aca="false">F633*$M$7</f>
        <v>#VALUE!</v>
      </c>
      <c r="H633" s="176" t="e">
        <f aca="false">G633*$N$7</f>
        <v>#VALUE!</v>
      </c>
      <c r="I633" s="176" t="e">
        <f aca="false">H633*$O$7</f>
        <v>#VALUE!</v>
      </c>
      <c r="J633" s="68" t="e">
        <f aca="false">I633*$P$7</f>
        <v>#VALUE!</v>
      </c>
      <c r="K633" s="68" t="e">
        <f aca="false">E633+F633+G633+H633+I633+J633</f>
        <v>#VALUE!</v>
      </c>
    </row>
    <row r="634" customFormat="false" ht="15.75" hidden="false" customHeight="true" outlineLevel="0" collapsed="false">
      <c r="A634" s="65"/>
      <c r="B634" s="179"/>
      <c r="C634" s="19"/>
      <c r="D634" s="77" t="s">
        <v>281</v>
      </c>
      <c r="E634" s="176" t="s">
        <v>89</v>
      </c>
      <c r="F634" s="176" t="s">
        <v>89</v>
      </c>
      <c r="G634" s="68" t="e">
        <f aca="false">F634*$M$7</f>
        <v>#VALUE!</v>
      </c>
      <c r="H634" s="176" t="e">
        <f aca="false">G634*$N$7</f>
        <v>#VALUE!</v>
      </c>
      <c r="I634" s="176" t="e">
        <f aca="false">H634*$O$7</f>
        <v>#VALUE!</v>
      </c>
      <c r="J634" s="68" t="e">
        <f aca="false">I634*$P$7</f>
        <v>#VALUE!</v>
      </c>
      <c r="K634" s="68" t="e">
        <f aca="false">E634+F634+G634+H634+I634+J634</f>
        <v>#VALUE!</v>
      </c>
    </row>
    <row r="635" customFormat="false" ht="15.75" hidden="false" customHeight="true" outlineLevel="0" collapsed="false">
      <c r="A635" s="65"/>
      <c r="B635" s="179"/>
      <c r="C635" s="19"/>
      <c r="D635" s="77" t="s">
        <v>32</v>
      </c>
      <c r="E635" s="176" t="s">
        <v>89</v>
      </c>
      <c r="F635" s="176" t="s">
        <v>89</v>
      </c>
      <c r="G635" s="68" t="e">
        <f aca="false">F635*$M$7</f>
        <v>#VALUE!</v>
      </c>
      <c r="H635" s="176" t="e">
        <f aca="false">G635*$N$7</f>
        <v>#VALUE!</v>
      </c>
      <c r="I635" s="176" t="e">
        <f aca="false">H635*$O$7</f>
        <v>#VALUE!</v>
      </c>
      <c r="J635" s="68" t="e">
        <f aca="false">I635*$P$7</f>
        <v>#VALUE!</v>
      </c>
      <c r="K635" s="68" t="e">
        <f aca="false">E635+F635+G635+H635+I635+J635</f>
        <v>#VALUE!</v>
      </c>
    </row>
    <row r="636" customFormat="false" ht="15.75" hidden="false" customHeight="true" outlineLevel="0" collapsed="false">
      <c r="A636" s="20" t="s">
        <v>355</v>
      </c>
      <c r="B636" s="179" t="s">
        <v>229</v>
      </c>
      <c r="C636" s="19" t="s">
        <v>33</v>
      </c>
      <c r="D636" s="77" t="s">
        <v>28</v>
      </c>
      <c r="E636" s="149" t="e">
        <f aca="false">E637+E638+E639+E640</f>
        <v>#VALUE!</v>
      </c>
      <c r="F636" s="149" t="e">
        <f aca="false">F637+F638+F639+F640</f>
        <v>#VALUE!</v>
      </c>
      <c r="G636" s="149" t="e">
        <f aca="false">G637+G638+G639+G640</f>
        <v>#VALUE!</v>
      </c>
      <c r="H636" s="149" t="e">
        <f aca="false">H637+H638+H639+H640</f>
        <v>#VALUE!</v>
      </c>
      <c r="I636" s="149" t="e">
        <f aca="false">I637+I638+I639+I640</f>
        <v>#VALUE!</v>
      </c>
      <c r="J636" s="149" t="e">
        <f aca="false">J637+J638+J639+J640</f>
        <v>#VALUE!</v>
      </c>
      <c r="K636" s="149" t="e">
        <f aca="false">K637+K638+K639+K640</f>
        <v>#VALUE!</v>
      </c>
    </row>
    <row r="637" customFormat="false" ht="15.75" hidden="false" customHeight="true" outlineLevel="0" collapsed="false">
      <c r="A637" s="65"/>
      <c r="B637" s="179"/>
      <c r="C637" s="19"/>
      <c r="D637" s="77" t="s">
        <v>29</v>
      </c>
      <c r="E637" s="176" t="s">
        <v>89</v>
      </c>
      <c r="F637" s="176" t="s">
        <v>89</v>
      </c>
      <c r="G637" s="68" t="e">
        <f aca="false">F637*$M$7</f>
        <v>#VALUE!</v>
      </c>
      <c r="H637" s="176" t="e">
        <f aca="false">G637*$N$7</f>
        <v>#VALUE!</v>
      </c>
      <c r="I637" s="176" t="e">
        <f aca="false">H637*$O$7</f>
        <v>#VALUE!</v>
      </c>
      <c r="J637" s="68" t="e">
        <f aca="false">I637*$P$7</f>
        <v>#VALUE!</v>
      </c>
      <c r="K637" s="68" t="e">
        <f aca="false">E637+F637+G637+H637+I637+J637</f>
        <v>#VALUE!</v>
      </c>
    </row>
    <row r="638" customFormat="false" ht="15.75" hidden="false" customHeight="true" outlineLevel="0" collapsed="false">
      <c r="A638" s="65"/>
      <c r="B638" s="179"/>
      <c r="C638" s="19"/>
      <c r="D638" s="77" t="s">
        <v>30</v>
      </c>
      <c r="E638" s="176" t="s">
        <v>89</v>
      </c>
      <c r="F638" s="176" t="s">
        <v>89</v>
      </c>
      <c r="G638" s="68" t="e">
        <f aca="false">F638*$M$7</f>
        <v>#VALUE!</v>
      </c>
      <c r="H638" s="176" t="e">
        <f aca="false">G638*$N$7</f>
        <v>#VALUE!</v>
      </c>
      <c r="I638" s="176" t="e">
        <f aca="false">H638*$O$7</f>
        <v>#VALUE!</v>
      </c>
      <c r="J638" s="68" t="e">
        <f aca="false">I638*$P$7</f>
        <v>#VALUE!</v>
      </c>
      <c r="K638" s="68" t="e">
        <f aca="false">E638+F638+G638+H638+I638+J638</f>
        <v>#VALUE!</v>
      </c>
    </row>
    <row r="639" customFormat="false" ht="15.75" hidden="false" customHeight="true" outlineLevel="0" collapsed="false">
      <c r="A639" s="65"/>
      <c r="B639" s="179"/>
      <c r="C639" s="19"/>
      <c r="D639" s="77" t="s">
        <v>281</v>
      </c>
      <c r="E639" s="181" t="n">
        <v>470</v>
      </c>
      <c r="F639" s="181" t="n">
        <v>470</v>
      </c>
      <c r="G639" s="68" t="n">
        <f aca="false">F639*$M$7</f>
        <v>485.51</v>
      </c>
      <c r="H639" s="176" t="n">
        <f aca="false">G639*$N$7</f>
        <v>501.53183</v>
      </c>
      <c r="I639" s="176" t="n">
        <f aca="false">H639*$O$7</f>
        <v>517.58084856</v>
      </c>
      <c r="J639" s="68" t="n">
        <f aca="false">I639*$P$7</f>
        <v>535.17859741104</v>
      </c>
      <c r="K639" s="68" t="n">
        <f aca="false">E639+F639+G639+H639+I639+J639</f>
        <v>2979.80127597104</v>
      </c>
    </row>
    <row r="640" customFormat="false" ht="15.75" hidden="false" customHeight="true" outlineLevel="0" collapsed="false">
      <c r="A640" s="65"/>
      <c r="B640" s="179"/>
      <c r="C640" s="19"/>
      <c r="D640" s="77" t="s">
        <v>32</v>
      </c>
      <c r="E640" s="176" t="s">
        <v>89</v>
      </c>
      <c r="F640" s="176" t="s">
        <v>89</v>
      </c>
      <c r="G640" s="68" t="e">
        <f aca="false">F640*$M$7</f>
        <v>#VALUE!</v>
      </c>
      <c r="H640" s="176" t="e">
        <f aca="false">G640*$N$7</f>
        <v>#VALUE!</v>
      </c>
      <c r="I640" s="176" t="e">
        <f aca="false">H640*$O$7</f>
        <v>#VALUE!</v>
      </c>
      <c r="J640" s="68" t="e">
        <f aca="false">I640*$P$7</f>
        <v>#VALUE!</v>
      </c>
      <c r="K640" s="68" t="e">
        <f aca="false">E640+F640+G640+H640+I640+J640</f>
        <v>#VALUE!</v>
      </c>
    </row>
    <row r="641" customFormat="false" ht="15.75" hidden="false" customHeight="true" outlineLevel="0" collapsed="false">
      <c r="A641" s="114" t="s">
        <v>356</v>
      </c>
      <c r="B641" s="179" t="s">
        <v>231</v>
      </c>
      <c r="C641" s="19" t="s">
        <v>33</v>
      </c>
      <c r="D641" s="77" t="s">
        <v>28</v>
      </c>
      <c r="E641" s="149" t="e">
        <f aca="false">E642+E643+E644+E645</f>
        <v>#VALUE!</v>
      </c>
      <c r="F641" s="149" t="e">
        <f aca="false">F642+F643+F644+F645</f>
        <v>#VALUE!</v>
      </c>
      <c r="G641" s="149" t="e">
        <f aca="false">G642+G643+G644+G645</f>
        <v>#VALUE!</v>
      </c>
      <c r="H641" s="149" t="e">
        <f aca="false">H642+H643+H644+H645</f>
        <v>#VALUE!</v>
      </c>
      <c r="I641" s="149" t="e">
        <f aca="false">I642+I643+I644+I645</f>
        <v>#VALUE!</v>
      </c>
      <c r="J641" s="149" t="e">
        <f aca="false">J642+J643+J644+J645</f>
        <v>#VALUE!</v>
      </c>
      <c r="K641" s="149" t="e">
        <f aca="false">K642+K643+K644+K645</f>
        <v>#VALUE!</v>
      </c>
    </row>
    <row r="642" customFormat="false" ht="15.75" hidden="false" customHeight="true" outlineLevel="0" collapsed="false">
      <c r="A642" s="112"/>
      <c r="B642" s="179"/>
      <c r="C642" s="19"/>
      <c r="D642" s="77" t="s">
        <v>29</v>
      </c>
      <c r="E642" s="176" t="s">
        <v>89</v>
      </c>
      <c r="F642" s="176" t="s">
        <v>89</v>
      </c>
      <c r="G642" s="68" t="e">
        <f aca="false">F642*$M$7</f>
        <v>#VALUE!</v>
      </c>
      <c r="H642" s="176" t="e">
        <f aca="false">G642*$N$7</f>
        <v>#VALUE!</v>
      </c>
      <c r="I642" s="176" t="e">
        <f aca="false">H642*$O$7</f>
        <v>#VALUE!</v>
      </c>
      <c r="J642" s="68" t="e">
        <f aca="false">I642*$P$7</f>
        <v>#VALUE!</v>
      </c>
      <c r="K642" s="68" t="e">
        <f aca="false">E642+F642+G642+H642+I642+J642</f>
        <v>#VALUE!</v>
      </c>
    </row>
    <row r="643" customFormat="false" ht="15.75" hidden="false" customHeight="true" outlineLevel="0" collapsed="false">
      <c r="A643" s="112"/>
      <c r="B643" s="179"/>
      <c r="C643" s="19"/>
      <c r="D643" s="77" t="s">
        <v>30</v>
      </c>
      <c r="E643" s="176" t="s">
        <v>89</v>
      </c>
      <c r="F643" s="176" t="s">
        <v>89</v>
      </c>
      <c r="G643" s="68" t="e">
        <f aca="false">F643*$M$7</f>
        <v>#VALUE!</v>
      </c>
      <c r="H643" s="176" t="e">
        <f aca="false">G643*$N$7</f>
        <v>#VALUE!</v>
      </c>
      <c r="I643" s="176" t="e">
        <f aca="false">H643*$O$7</f>
        <v>#VALUE!</v>
      </c>
      <c r="J643" s="68" t="e">
        <f aca="false">I643*$P$7</f>
        <v>#VALUE!</v>
      </c>
      <c r="K643" s="68" t="e">
        <f aca="false">E643+F643+G643+H643+I643+J643</f>
        <v>#VALUE!</v>
      </c>
    </row>
    <row r="644" customFormat="false" ht="15.75" hidden="false" customHeight="true" outlineLevel="0" collapsed="false">
      <c r="A644" s="112"/>
      <c r="B644" s="179"/>
      <c r="C644" s="19"/>
      <c r="D644" s="77" t="s">
        <v>281</v>
      </c>
      <c r="E644" s="181" t="n">
        <v>370</v>
      </c>
      <c r="F644" s="181" t="n">
        <v>370</v>
      </c>
      <c r="G644" s="68" t="n">
        <f aca="false">F644*$M$7</f>
        <v>382.21</v>
      </c>
      <c r="H644" s="176" t="n">
        <f aca="false">G644*$N$7</f>
        <v>394.82293</v>
      </c>
      <c r="I644" s="176" t="n">
        <f aca="false">H644*$O$7</f>
        <v>407.45726376</v>
      </c>
      <c r="J644" s="68" t="n">
        <f aca="false">I644*$P$7</f>
        <v>421.31081072784</v>
      </c>
      <c r="K644" s="68" t="n">
        <f aca="false">E644+F644+G644+H644+I644+J644</f>
        <v>2345.80100448784</v>
      </c>
    </row>
    <row r="645" customFormat="false" ht="15.75" hidden="false" customHeight="true" outlineLevel="0" collapsed="false">
      <c r="A645" s="112"/>
      <c r="B645" s="179"/>
      <c r="C645" s="19"/>
      <c r="D645" s="77" t="s">
        <v>32</v>
      </c>
      <c r="E645" s="176" t="s">
        <v>89</v>
      </c>
      <c r="F645" s="176" t="s">
        <v>89</v>
      </c>
      <c r="G645" s="68" t="e">
        <f aca="false">F645*$M$7</f>
        <v>#VALUE!</v>
      </c>
      <c r="H645" s="176" t="e">
        <f aca="false">G645*$N$7</f>
        <v>#VALUE!</v>
      </c>
      <c r="I645" s="176" t="e">
        <f aca="false">H645*$O$7</f>
        <v>#VALUE!</v>
      </c>
      <c r="J645" s="68" t="e">
        <f aca="false">I645*$P$7</f>
        <v>#VALUE!</v>
      </c>
      <c r="K645" s="68" t="e">
        <f aca="false">E645+F645+G645+H645+I645+J645</f>
        <v>#VALUE!</v>
      </c>
    </row>
    <row r="646" customFormat="false" ht="15.75" hidden="false" customHeight="true" outlineLevel="0" collapsed="false">
      <c r="A646" s="114" t="s">
        <v>232</v>
      </c>
      <c r="B646" s="179" t="s">
        <v>233</v>
      </c>
      <c r="C646" s="19" t="s">
        <v>33</v>
      </c>
      <c r="D646" s="77" t="s">
        <v>28</v>
      </c>
      <c r="E646" s="149" t="e">
        <f aca="false">E647+E648+E649+E650</f>
        <v>#VALUE!</v>
      </c>
      <c r="F646" s="149" t="e">
        <f aca="false">F647+F648+F649+F650</f>
        <v>#VALUE!</v>
      </c>
      <c r="G646" s="149" t="e">
        <f aca="false">G647+G648+G649+G650</f>
        <v>#VALUE!</v>
      </c>
      <c r="H646" s="149" t="e">
        <f aca="false">H647+H648+H649+H650</f>
        <v>#VALUE!</v>
      </c>
      <c r="I646" s="149" t="e">
        <f aca="false">I647+I648+I649+I650</f>
        <v>#VALUE!</v>
      </c>
      <c r="J646" s="149" t="e">
        <f aca="false">J647+J648+J649+J650</f>
        <v>#VALUE!</v>
      </c>
      <c r="K646" s="149" t="e">
        <f aca="false">K647+K648+K649+K650</f>
        <v>#VALUE!</v>
      </c>
    </row>
    <row r="647" customFormat="false" ht="15.75" hidden="false" customHeight="true" outlineLevel="0" collapsed="false">
      <c r="A647" s="112"/>
      <c r="B647" s="179"/>
      <c r="C647" s="19"/>
      <c r="D647" s="77" t="s">
        <v>29</v>
      </c>
      <c r="E647" s="176" t="s">
        <v>89</v>
      </c>
      <c r="F647" s="176" t="s">
        <v>89</v>
      </c>
      <c r="G647" s="68" t="e">
        <f aca="false">F647*$M$7</f>
        <v>#VALUE!</v>
      </c>
      <c r="H647" s="176" t="e">
        <f aca="false">G647*$N$7</f>
        <v>#VALUE!</v>
      </c>
      <c r="I647" s="176" t="e">
        <f aca="false">H647*$O$7</f>
        <v>#VALUE!</v>
      </c>
      <c r="J647" s="68" t="e">
        <f aca="false">I647*$P$7</f>
        <v>#VALUE!</v>
      </c>
      <c r="K647" s="68" t="e">
        <f aca="false">E647+F647+G647+H647+I647+J647</f>
        <v>#VALUE!</v>
      </c>
    </row>
    <row r="648" customFormat="false" ht="15.75" hidden="false" customHeight="true" outlineLevel="0" collapsed="false">
      <c r="A648" s="112"/>
      <c r="B648" s="179"/>
      <c r="C648" s="19"/>
      <c r="D648" s="77" t="s">
        <v>30</v>
      </c>
      <c r="E648" s="176" t="s">
        <v>89</v>
      </c>
      <c r="F648" s="176" t="s">
        <v>89</v>
      </c>
      <c r="G648" s="68" t="e">
        <f aca="false">F648*$M$7</f>
        <v>#VALUE!</v>
      </c>
      <c r="H648" s="176" t="e">
        <f aca="false">G648*$N$7</f>
        <v>#VALUE!</v>
      </c>
      <c r="I648" s="176" t="e">
        <f aca="false">H648*$O$7</f>
        <v>#VALUE!</v>
      </c>
      <c r="J648" s="68" t="e">
        <f aca="false">I648*$P$7</f>
        <v>#VALUE!</v>
      </c>
      <c r="K648" s="68" t="e">
        <f aca="false">E648+F648+G648+H648+I648+J648</f>
        <v>#VALUE!</v>
      </c>
    </row>
    <row r="649" customFormat="false" ht="15.75" hidden="false" customHeight="true" outlineLevel="0" collapsed="false">
      <c r="A649" s="112"/>
      <c r="B649" s="179"/>
      <c r="C649" s="19"/>
      <c r="D649" s="77" t="s">
        <v>281</v>
      </c>
      <c r="E649" s="176" t="s">
        <v>89</v>
      </c>
      <c r="F649" s="176" t="s">
        <v>89</v>
      </c>
      <c r="G649" s="68" t="e">
        <f aca="false">F649*$M$7</f>
        <v>#VALUE!</v>
      </c>
      <c r="H649" s="176" t="e">
        <f aca="false">G649*$N$7</f>
        <v>#VALUE!</v>
      </c>
      <c r="I649" s="176" t="e">
        <f aca="false">H649*$O$7</f>
        <v>#VALUE!</v>
      </c>
      <c r="J649" s="68" t="e">
        <f aca="false">I649*$P$7</f>
        <v>#VALUE!</v>
      </c>
      <c r="K649" s="68" t="e">
        <f aca="false">E649+F649+G649+H649+I649+J649</f>
        <v>#VALUE!</v>
      </c>
    </row>
    <row r="650" customFormat="false" ht="15.75" hidden="false" customHeight="true" outlineLevel="0" collapsed="false">
      <c r="A650" s="112"/>
      <c r="B650" s="179"/>
      <c r="C650" s="19"/>
      <c r="D650" s="77" t="s">
        <v>32</v>
      </c>
      <c r="E650" s="176" t="s">
        <v>89</v>
      </c>
      <c r="F650" s="176" t="s">
        <v>89</v>
      </c>
      <c r="G650" s="68" t="e">
        <f aca="false">F650*$M$7</f>
        <v>#VALUE!</v>
      </c>
      <c r="H650" s="176" t="e">
        <f aca="false">G650*$N$7</f>
        <v>#VALUE!</v>
      </c>
      <c r="I650" s="176" t="e">
        <f aca="false">H650*$O$7</f>
        <v>#VALUE!</v>
      </c>
      <c r="J650" s="68" t="e">
        <f aca="false">I650*$P$7</f>
        <v>#VALUE!</v>
      </c>
      <c r="K650" s="68" t="e">
        <f aca="false">E650+F650+G650+H650+I650+J650</f>
        <v>#VALUE!</v>
      </c>
    </row>
    <row r="651" customFormat="false" ht="15.75" hidden="false" customHeight="true" outlineLevel="0" collapsed="false">
      <c r="A651" s="114" t="s">
        <v>234</v>
      </c>
      <c r="B651" s="179" t="s">
        <v>235</v>
      </c>
      <c r="C651" s="19" t="s">
        <v>33</v>
      </c>
      <c r="D651" s="77" t="s">
        <v>28</v>
      </c>
      <c r="E651" s="149" t="e">
        <f aca="false">E652+E653+E654+E655</f>
        <v>#VALUE!</v>
      </c>
      <c r="F651" s="149" t="e">
        <f aca="false">F652+F653+F654+F655</f>
        <v>#VALUE!</v>
      </c>
      <c r="G651" s="149" t="e">
        <f aca="false">G652+G653+G654+G655</f>
        <v>#VALUE!</v>
      </c>
      <c r="H651" s="149" t="e">
        <f aca="false">H652+H653+H654+H655</f>
        <v>#VALUE!</v>
      </c>
      <c r="I651" s="149" t="e">
        <f aca="false">I652+I653+I654+I655</f>
        <v>#VALUE!</v>
      </c>
      <c r="J651" s="149" t="e">
        <f aca="false">J652+J653+J654+J655</f>
        <v>#VALUE!</v>
      </c>
      <c r="K651" s="149" t="e">
        <f aca="false">K652+K653+K654+K655</f>
        <v>#VALUE!</v>
      </c>
    </row>
    <row r="652" customFormat="false" ht="15.75" hidden="false" customHeight="true" outlineLevel="0" collapsed="false">
      <c r="A652" s="112"/>
      <c r="B652" s="179"/>
      <c r="C652" s="19"/>
      <c r="D652" s="77" t="s">
        <v>29</v>
      </c>
      <c r="E652" s="176" t="s">
        <v>89</v>
      </c>
      <c r="F652" s="176" t="s">
        <v>89</v>
      </c>
      <c r="G652" s="68" t="e">
        <f aca="false">F652*$M$7</f>
        <v>#VALUE!</v>
      </c>
      <c r="H652" s="176" t="e">
        <f aca="false">G652*$N$7</f>
        <v>#VALUE!</v>
      </c>
      <c r="I652" s="176" t="e">
        <f aca="false">H652*$O$7</f>
        <v>#VALUE!</v>
      </c>
      <c r="J652" s="68" t="e">
        <f aca="false">I652*$P$7</f>
        <v>#VALUE!</v>
      </c>
      <c r="K652" s="68" t="e">
        <f aca="false">E652+F652+G652+H652+I652+J652</f>
        <v>#VALUE!</v>
      </c>
    </row>
    <row r="653" customFormat="false" ht="15.75" hidden="false" customHeight="true" outlineLevel="0" collapsed="false">
      <c r="A653" s="112"/>
      <c r="B653" s="179"/>
      <c r="C653" s="19"/>
      <c r="D653" s="77" t="s">
        <v>30</v>
      </c>
      <c r="E653" s="176" t="s">
        <v>89</v>
      </c>
      <c r="F653" s="176" t="s">
        <v>89</v>
      </c>
      <c r="G653" s="68" t="e">
        <f aca="false">F653*$M$7</f>
        <v>#VALUE!</v>
      </c>
      <c r="H653" s="176" t="e">
        <f aca="false">G653*$N$7</f>
        <v>#VALUE!</v>
      </c>
      <c r="I653" s="176" t="e">
        <f aca="false">H653*$O$7</f>
        <v>#VALUE!</v>
      </c>
      <c r="J653" s="68" t="e">
        <f aca="false">I653*$P$7</f>
        <v>#VALUE!</v>
      </c>
      <c r="K653" s="68" t="e">
        <f aca="false">E653+F653+G653+H653+I653+J653</f>
        <v>#VALUE!</v>
      </c>
    </row>
    <row r="654" customFormat="false" ht="15.75" hidden="false" customHeight="true" outlineLevel="0" collapsed="false">
      <c r="A654" s="112"/>
      <c r="B654" s="179"/>
      <c r="C654" s="19"/>
      <c r="D654" s="77" t="s">
        <v>281</v>
      </c>
      <c r="E654" s="176" t="s">
        <v>89</v>
      </c>
      <c r="F654" s="176" t="s">
        <v>89</v>
      </c>
      <c r="G654" s="68" t="e">
        <f aca="false">F654*$M$7</f>
        <v>#VALUE!</v>
      </c>
      <c r="H654" s="176" t="e">
        <f aca="false">G654*$N$7</f>
        <v>#VALUE!</v>
      </c>
      <c r="I654" s="176" t="e">
        <f aca="false">H654*$O$7</f>
        <v>#VALUE!</v>
      </c>
      <c r="J654" s="68" t="e">
        <f aca="false">I654*$P$7</f>
        <v>#VALUE!</v>
      </c>
      <c r="K654" s="68" t="e">
        <f aca="false">E654+F654+G654+H654+I654+J654</f>
        <v>#VALUE!</v>
      </c>
    </row>
    <row r="655" customFormat="false" ht="15.75" hidden="false" customHeight="true" outlineLevel="0" collapsed="false">
      <c r="A655" s="112"/>
      <c r="B655" s="179"/>
      <c r="C655" s="19"/>
      <c r="D655" s="77" t="s">
        <v>32</v>
      </c>
      <c r="E655" s="176" t="s">
        <v>89</v>
      </c>
      <c r="F655" s="176" t="s">
        <v>89</v>
      </c>
      <c r="G655" s="68" t="e">
        <f aca="false">F655*$M$7</f>
        <v>#VALUE!</v>
      </c>
      <c r="H655" s="176" t="e">
        <f aca="false">G655*$N$7</f>
        <v>#VALUE!</v>
      </c>
      <c r="I655" s="176" t="e">
        <f aca="false">H655*$O$7</f>
        <v>#VALUE!</v>
      </c>
      <c r="J655" s="68" t="e">
        <f aca="false">I655*$P$7</f>
        <v>#VALUE!</v>
      </c>
      <c r="K655" s="68" t="e">
        <f aca="false">E655+F655+G655+H655+I655+J655</f>
        <v>#VALUE!</v>
      </c>
    </row>
    <row r="656" customFormat="false" ht="15.75" hidden="false" customHeight="true" outlineLevel="0" collapsed="false">
      <c r="A656" s="114" t="s">
        <v>357</v>
      </c>
      <c r="B656" s="179" t="s">
        <v>237</v>
      </c>
      <c r="C656" s="19" t="s">
        <v>33</v>
      </c>
      <c r="D656" s="77" t="s">
        <v>28</v>
      </c>
      <c r="E656" s="149" t="e">
        <f aca="false">E657+E658+E659+E660</f>
        <v>#VALUE!</v>
      </c>
      <c r="F656" s="149" t="e">
        <f aca="false">F657+F658+F659+F660</f>
        <v>#VALUE!</v>
      </c>
      <c r="G656" s="149" t="e">
        <f aca="false">G657+G658+G659+G660</f>
        <v>#VALUE!</v>
      </c>
      <c r="H656" s="149" t="e">
        <f aca="false">H657+H658+H659+H660</f>
        <v>#VALUE!</v>
      </c>
      <c r="I656" s="149" t="e">
        <f aca="false">I657+I658+I659+I660</f>
        <v>#VALUE!</v>
      </c>
      <c r="J656" s="149" t="e">
        <f aca="false">J657+J658+J659+J660</f>
        <v>#VALUE!</v>
      </c>
      <c r="K656" s="149" t="e">
        <f aca="false">K657+K658+K659+K660</f>
        <v>#VALUE!</v>
      </c>
    </row>
    <row r="657" customFormat="false" ht="15.75" hidden="false" customHeight="true" outlineLevel="0" collapsed="false">
      <c r="A657" s="112"/>
      <c r="B657" s="179"/>
      <c r="C657" s="19"/>
      <c r="D657" s="77" t="s">
        <v>29</v>
      </c>
      <c r="E657" s="176" t="s">
        <v>89</v>
      </c>
      <c r="F657" s="176" t="s">
        <v>89</v>
      </c>
      <c r="G657" s="68" t="e">
        <f aca="false">F657*$M$7</f>
        <v>#VALUE!</v>
      </c>
      <c r="H657" s="176" t="e">
        <f aca="false">G657*$N$7</f>
        <v>#VALUE!</v>
      </c>
      <c r="I657" s="176" t="e">
        <f aca="false">H657*$O$7</f>
        <v>#VALUE!</v>
      </c>
      <c r="J657" s="68" t="e">
        <f aca="false">I657*$P$7</f>
        <v>#VALUE!</v>
      </c>
      <c r="K657" s="68" t="e">
        <f aca="false">E657+F657+G657+H657+I657+J657</f>
        <v>#VALUE!</v>
      </c>
    </row>
    <row r="658" customFormat="false" ht="15.75" hidden="false" customHeight="true" outlineLevel="0" collapsed="false">
      <c r="A658" s="112"/>
      <c r="B658" s="179"/>
      <c r="C658" s="19"/>
      <c r="D658" s="77" t="s">
        <v>30</v>
      </c>
      <c r="E658" s="176" t="s">
        <v>89</v>
      </c>
      <c r="F658" s="176" t="s">
        <v>89</v>
      </c>
      <c r="G658" s="68" t="e">
        <f aca="false">F658*$M$7</f>
        <v>#VALUE!</v>
      </c>
      <c r="H658" s="176" t="e">
        <f aca="false">G658*$N$7</f>
        <v>#VALUE!</v>
      </c>
      <c r="I658" s="176" t="e">
        <f aca="false">H658*$O$7</f>
        <v>#VALUE!</v>
      </c>
      <c r="J658" s="68" t="e">
        <f aca="false">I658*$P$7</f>
        <v>#VALUE!</v>
      </c>
      <c r="K658" s="68" t="e">
        <f aca="false">E658+F658+G658+H658+I658+J658</f>
        <v>#VALUE!</v>
      </c>
    </row>
    <row r="659" customFormat="false" ht="15.75" hidden="false" customHeight="true" outlineLevel="0" collapsed="false">
      <c r="A659" s="112"/>
      <c r="B659" s="179"/>
      <c r="C659" s="19"/>
      <c r="D659" s="77" t="s">
        <v>281</v>
      </c>
      <c r="E659" s="181" t="n">
        <v>360</v>
      </c>
      <c r="F659" s="181" t="n">
        <v>360</v>
      </c>
      <c r="G659" s="68" t="n">
        <f aca="false">F659*$M$7</f>
        <v>371.88</v>
      </c>
      <c r="H659" s="176" t="n">
        <f aca="false">G659*$N$7</f>
        <v>384.15204</v>
      </c>
      <c r="I659" s="176" t="n">
        <f aca="false">H659*$O$7</f>
        <v>396.44490528</v>
      </c>
      <c r="J659" s="68" t="n">
        <f aca="false">I659*$P$7</f>
        <v>409.92403205952</v>
      </c>
      <c r="K659" s="68" t="n">
        <f aca="false">E659+F659+G659+H659+I659+J659</f>
        <v>2282.40097733952</v>
      </c>
    </row>
    <row r="660" customFormat="false" ht="15.75" hidden="false" customHeight="true" outlineLevel="0" collapsed="false">
      <c r="A660" s="112"/>
      <c r="B660" s="179"/>
      <c r="C660" s="19"/>
      <c r="D660" s="77" t="s">
        <v>32</v>
      </c>
      <c r="E660" s="176" t="s">
        <v>89</v>
      </c>
      <c r="F660" s="176" t="s">
        <v>89</v>
      </c>
      <c r="G660" s="68" t="e">
        <f aca="false">F660*$M$7</f>
        <v>#VALUE!</v>
      </c>
      <c r="H660" s="176" t="e">
        <f aca="false">G660*$N$7</f>
        <v>#VALUE!</v>
      </c>
      <c r="I660" s="176" t="e">
        <f aca="false">H660*$O$7</f>
        <v>#VALUE!</v>
      </c>
      <c r="J660" s="68" t="e">
        <f aca="false">I660*$P$7</f>
        <v>#VALUE!</v>
      </c>
      <c r="K660" s="68" t="e">
        <f aca="false">E660+F660+G660+H660+I660+J660</f>
        <v>#VALUE!</v>
      </c>
    </row>
    <row r="661" customFormat="false" ht="15.75" hidden="false" customHeight="true" outlineLevel="0" collapsed="false">
      <c r="A661" s="114" t="s">
        <v>358</v>
      </c>
      <c r="B661" s="179" t="s">
        <v>239</v>
      </c>
      <c r="C661" s="19" t="s">
        <v>33</v>
      </c>
      <c r="D661" s="77" t="s">
        <v>28</v>
      </c>
      <c r="E661" s="149" t="e">
        <f aca="false">E662+E663+E664+E665</f>
        <v>#VALUE!</v>
      </c>
      <c r="F661" s="149" t="e">
        <f aca="false">F662+F663+F664+F665</f>
        <v>#VALUE!</v>
      </c>
      <c r="G661" s="149" t="e">
        <f aca="false">G662+G663+G664+G665</f>
        <v>#VALUE!</v>
      </c>
      <c r="H661" s="149" t="e">
        <f aca="false">H662+H663+H664+H665</f>
        <v>#VALUE!</v>
      </c>
      <c r="I661" s="149" t="e">
        <f aca="false">I662+I663+I664+I665</f>
        <v>#VALUE!</v>
      </c>
      <c r="J661" s="149" t="e">
        <f aca="false">J662+J663+J664+J665</f>
        <v>#VALUE!</v>
      </c>
      <c r="K661" s="149" t="e">
        <f aca="false">K662+K663+K664+K665</f>
        <v>#VALUE!</v>
      </c>
    </row>
    <row r="662" customFormat="false" ht="15.75" hidden="false" customHeight="true" outlineLevel="0" collapsed="false">
      <c r="A662" s="112"/>
      <c r="B662" s="179"/>
      <c r="C662" s="19"/>
      <c r="D662" s="77" t="s">
        <v>29</v>
      </c>
      <c r="E662" s="176" t="s">
        <v>89</v>
      </c>
      <c r="F662" s="176" t="s">
        <v>89</v>
      </c>
      <c r="G662" s="68" t="e">
        <f aca="false">F662*$M$7</f>
        <v>#VALUE!</v>
      </c>
      <c r="H662" s="176" t="e">
        <f aca="false">G662*$N$7</f>
        <v>#VALUE!</v>
      </c>
      <c r="I662" s="176" t="e">
        <f aca="false">H662*$O$7</f>
        <v>#VALUE!</v>
      </c>
      <c r="J662" s="68" t="e">
        <f aca="false">I662*$P$7</f>
        <v>#VALUE!</v>
      </c>
      <c r="K662" s="68" t="e">
        <f aca="false">E662+F662+G662+H662+I662+J662</f>
        <v>#VALUE!</v>
      </c>
    </row>
    <row r="663" customFormat="false" ht="15.75" hidden="false" customHeight="true" outlineLevel="0" collapsed="false">
      <c r="A663" s="112"/>
      <c r="B663" s="179"/>
      <c r="C663" s="19"/>
      <c r="D663" s="77" t="s">
        <v>30</v>
      </c>
      <c r="E663" s="176" t="s">
        <v>89</v>
      </c>
      <c r="F663" s="176" t="s">
        <v>89</v>
      </c>
      <c r="G663" s="68" t="e">
        <f aca="false">F663*$M$7</f>
        <v>#VALUE!</v>
      </c>
      <c r="H663" s="176" t="e">
        <f aca="false">G663*$N$7</f>
        <v>#VALUE!</v>
      </c>
      <c r="I663" s="176" t="e">
        <f aca="false">H663*$O$7</f>
        <v>#VALUE!</v>
      </c>
      <c r="J663" s="68" t="e">
        <f aca="false">I663*$P$7</f>
        <v>#VALUE!</v>
      </c>
      <c r="K663" s="68" t="e">
        <f aca="false">E663+F663+G663+H663+I663+J663</f>
        <v>#VALUE!</v>
      </c>
    </row>
    <row r="664" customFormat="false" ht="15.75" hidden="false" customHeight="true" outlineLevel="0" collapsed="false">
      <c r="A664" s="112"/>
      <c r="B664" s="179"/>
      <c r="C664" s="19"/>
      <c r="D664" s="77" t="s">
        <v>281</v>
      </c>
      <c r="E664" s="181" t="n">
        <v>600</v>
      </c>
      <c r="F664" s="181" t="n">
        <v>600</v>
      </c>
      <c r="G664" s="68" t="n">
        <f aca="false">F664*$M$7</f>
        <v>619.8</v>
      </c>
      <c r="H664" s="176" t="n">
        <f aca="false">G664*$N$7</f>
        <v>640.2534</v>
      </c>
      <c r="I664" s="176" t="n">
        <f aca="false">H664*$O$7</f>
        <v>660.7415088</v>
      </c>
      <c r="J664" s="68" t="n">
        <f aca="false">I664*$P$7</f>
        <v>683.2067200992</v>
      </c>
      <c r="K664" s="68" t="n">
        <f aca="false">E664+F664+G664+H664+I664+J664</f>
        <v>3804.0016288992</v>
      </c>
    </row>
    <row r="665" customFormat="false" ht="15.75" hidden="false" customHeight="true" outlineLevel="0" collapsed="false">
      <c r="A665" s="112"/>
      <c r="B665" s="179"/>
      <c r="C665" s="19"/>
      <c r="D665" s="77" t="s">
        <v>32</v>
      </c>
      <c r="E665" s="176" t="s">
        <v>89</v>
      </c>
      <c r="F665" s="176" t="s">
        <v>89</v>
      </c>
      <c r="G665" s="68" t="e">
        <f aca="false">F665*$M$7</f>
        <v>#VALUE!</v>
      </c>
      <c r="H665" s="176" t="e">
        <f aca="false">G665*$N$7</f>
        <v>#VALUE!</v>
      </c>
      <c r="I665" s="176" t="e">
        <f aca="false">H665*$O$7</f>
        <v>#VALUE!</v>
      </c>
      <c r="J665" s="68" t="e">
        <f aca="false">I665*$P$7</f>
        <v>#VALUE!</v>
      </c>
      <c r="K665" s="68" t="e">
        <f aca="false">E665+F665+G665+H665+I665+J665</f>
        <v>#VALUE!</v>
      </c>
    </row>
    <row r="666" customFormat="false" ht="15.75" hidden="false" customHeight="true" outlineLevel="0" collapsed="false">
      <c r="A666" s="114" t="s">
        <v>240</v>
      </c>
      <c r="B666" s="179" t="s">
        <v>241</v>
      </c>
      <c r="C666" s="19" t="s">
        <v>33</v>
      </c>
      <c r="D666" s="77" t="s">
        <v>28</v>
      </c>
      <c r="E666" s="149" t="e">
        <f aca="false">E667+E668+E669+E670</f>
        <v>#VALUE!</v>
      </c>
      <c r="F666" s="149" t="e">
        <f aca="false">F667+F668+F669+F670</f>
        <v>#VALUE!</v>
      </c>
      <c r="G666" s="149" t="e">
        <f aca="false">G667+G668+G669+G670</f>
        <v>#VALUE!</v>
      </c>
      <c r="H666" s="149" t="e">
        <f aca="false">H667+H668+H669+H670</f>
        <v>#VALUE!</v>
      </c>
      <c r="I666" s="149" t="e">
        <f aca="false">I667+I668+I669+I670</f>
        <v>#VALUE!</v>
      </c>
      <c r="J666" s="149" t="e">
        <f aca="false">J667+J668+J669+J670</f>
        <v>#VALUE!</v>
      </c>
      <c r="K666" s="149" t="e">
        <f aca="false">K667+K668+K669+K670</f>
        <v>#VALUE!</v>
      </c>
    </row>
    <row r="667" customFormat="false" ht="15.75" hidden="false" customHeight="true" outlineLevel="0" collapsed="false">
      <c r="A667" s="112"/>
      <c r="B667" s="179"/>
      <c r="C667" s="19"/>
      <c r="D667" s="77" t="s">
        <v>29</v>
      </c>
      <c r="E667" s="176" t="s">
        <v>89</v>
      </c>
      <c r="F667" s="176" t="s">
        <v>89</v>
      </c>
      <c r="G667" s="68" t="e">
        <f aca="false">F667*$M$7</f>
        <v>#VALUE!</v>
      </c>
      <c r="H667" s="176" t="e">
        <f aca="false">G667*$N$7</f>
        <v>#VALUE!</v>
      </c>
      <c r="I667" s="176" t="e">
        <f aca="false">H667*$O$7</f>
        <v>#VALUE!</v>
      </c>
      <c r="J667" s="68" t="e">
        <f aca="false">I667*$P$7</f>
        <v>#VALUE!</v>
      </c>
      <c r="K667" s="68" t="e">
        <f aca="false">E667+F667+G667+H667+I667+J667</f>
        <v>#VALUE!</v>
      </c>
    </row>
    <row r="668" customFormat="false" ht="15.75" hidden="false" customHeight="true" outlineLevel="0" collapsed="false">
      <c r="A668" s="112"/>
      <c r="B668" s="179"/>
      <c r="C668" s="19"/>
      <c r="D668" s="77" t="s">
        <v>30</v>
      </c>
      <c r="E668" s="176" t="s">
        <v>89</v>
      </c>
      <c r="F668" s="176" t="s">
        <v>89</v>
      </c>
      <c r="G668" s="68" t="e">
        <f aca="false">F668*$M$7</f>
        <v>#VALUE!</v>
      </c>
      <c r="H668" s="176" t="e">
        <f aca="false">G668*$N$7</f>
        <v>#VALUE!</v>
      </c>
      <c r="I668" s="176" t="e">
        <f aca="false">H668*$O$7</f>
        <v>#VALUE!</v>
      </c>
      <c r="J668" s="68" t="e">
        <f aca="false">I668*$P$7</f>
        <v>#VALUE!</v>
      </c>
      <c r="K668" s="68" t="e">
        <f aca="false">E668+F668+G668+H668+I668+J668</f>
        <v>#VALUE!</v>
      </c>
    </row>
    <row r="669" customFormat="false" ht="15.75" hidden="false" customHeight="true" outlineLevel="0" collapsed="false">
      <c r="A669" s="112"/>
      <c r="B669" s="179"/>
      <c r="C669" s="19"/>
      <c r="D669" s="77" t="s">
        <v>281</v>
      </c>
      <c r="E669" s="176" t="s">
        <v>89</v>
      </c>
      <c r="F669" s="176" t="s">
        <v>89</v>
      </c>
      <c r="G669" s="68" t="e">
        <f aca="false">F669*$M$7</f>
        <v>#VALUE!</v>
      </c>
      <c r="H669" s="176" t="e">
        <f aca="false">G669*$N$7</f>
        <v>#VALUE!</v>
      </c>
      <c r="I669" s="176" t="e">
        <f aca="false">H669*$O$7</f>
        <v>#VALUE!</v>
      </c>
      <c r="J669" s="68" t="e">
        <f aca="false">I669*$P$7</f>
        <v>#VALUE!</v>
      </c>
      <c r="K669" s="68" t="e">
        <f aca="false">E669+F669+G669+H669+I669+J669</f>
        <v>#VALUE!</v>
      </c>
    </row>
    <row r="670" customFormat="false" ht="15.75" hidden="false" customHeight="true" outlineLevel="0" collapsed="false">
      <c r="A670" s="112"/>
      <c r="B670" s="179"/>
      <c r="C670" s="19"/>
      <c r="D670" s="77" t="s">
        <v>32</v>
      </c>
      <c r="E670" s="176" t="s">
        <v>89</v>
      </c>
      <c r="F670" s="176" t="s">
        <v>89</v>
      </c>
      <c r="G670" s="68" t="e">
        <f aca="false">F670*$M$7</f>
        <v>#VALUE!</v>
      </c>
      <c r="H670" s="176" t="e">
        <f aca="false">G670*$N$7</f>
        <v>#VALUE!</v>
      </c>
      <c r="I670" s="176" t="e">
        <f aca="false">H670*$O$7</f>
        <v>#VALUE!</v>
      </c>
      <c r="J670" s="68" t="e">
        <f aca="false">I670*$P$7</f>
        <v>#VALUE!</v>
      </c>
      <c r="K670" s="68" t="e">
        <f aca="false">E670+F670+G670+H670+I670+J670</f>
        <v>#VALUE!</v>
      </c>
    </row>
    <row r="671" customFormat="false" ht="15.75" hidden="false" customHeight="true" outlineLevel="0" collapsed="false">
      <c r="A671" s="114" t="s">
        <v>242</v>
      </c>
      <c r="B671" s="179" t="s">
        <v>243</v>
      </c>
      <c r="C671" s="19" t="s">
        <v>33</v>
      </c>
      <c r="D671" s="77" t="s">
        <v>28</v>
      </c>
      <c r="E671" s="149" t="e">
        <f aca="false">E672+E673+E674+E675</f>
        <v>#VALUE!</v>
      </c>
      <c r="F671" s="149" t="e">
        <f aca="false">F672+F673+F674+F675</f>
        <v>#VALUE!</v>
      </c>
      <c r="G671" s="149" t="e">
        <f aca="false">G672+G673+G674+G675</f>
        <v>#VALUE!</v>
      </c>
      <c r="H671" s="149" t="e">
        <f aca="false">H672+H673+H674+H675</f>
        <v>#VALUE!</v>
      </c>
      <c r="I671" s="149" t="e">
        <f aca="false">I672+I673+I674+I675</f>
        <v>#VALUE!</v>
      </c>
      <c r="J671" s="149" t="e">
        <f aca="false">J672+J673+J674+J675</f>
        <v>#VALUE!</v>
      </c>
      <c r="K671" s="149" t="e">
        <f aca="false">K672+K673+K674+K675</f>
        <v>#VALUE!</v>
      </c>
    </row>
    <row r="672" customFormat="false" ht="15.75" hidden="false" customHeight="true" outlineLevel="0" collapsed="false">
      <c r="A672" s="112"/>
      <c r="B672" s="179"/>
      <c r="C672" s="19"/>
      <c r="D672" s="77" t="s">
        <v>29</v>
      </c>
      <c r="E672" s="176" t="s">
        <v>89</v>
      </c>
      <c r="F672" s="176" t="s">
        <v>89</v>
      </c>
      <c r="G672" s="68" t="e">
        <f aca="false">F672*$M$7</f>
        <v>#VALUE!</v>
      </c>
      <c r="H672" s="176" t="e">
        <f aca="false">G672*$N$7</f>
        <v>#VALUE!</v>
      </c>
      <c r="I672" s="176" t="e">
        <f aca="false">H672*$O$7</f>
        <v>#VALUE!</v>
      </c>
      <c r="J672" s="68" t="e">
        <f aca="false">I672*$P$7</f>
        <v>#VALUE!</v>
      </c>
      <c r="K672" s="68" t="e">
        <f aca="false">E672+F672+G672+H672+I672+J672</f>
        <v>#VALUE!</v>
      </c>
    </row>
    <row r="673" customFormat="false" ht="15.75" hidden="false" customHeight="true" outlineLevel="0" collapsed="false">
      <c r="A673" s="112"/>
      <c r="B673" s="179"/>
      <c r="C673" s="19"/>
      <c r="D673" s="77" t="s">
        <v>30</v>
      </c>
      <c r="E673" s="176" t="s">
        <v>89</v>
      </c>
      <c r="F673" s="176" t="s">
        <v>89</v>
      </c>
      <c r="G673" s="68" t="e">
        <f aca="false">F673*$M$7</f>
        <v>#VALUE!</v>
      </c>
      <c r="H673" s="176" t="e">
        <f aca="false">G673*$N$7</f>
        <v>#VALUE!</v>
      </c>
      <c r="I673" s="176" t="e">
        <f aca="false">H673*$O$7</f>
        <v>#VALUE!</v>
      </c>
      <c r="J673" s="68" t="e">
        <f aca="false">I673*$P$7</f>
        <v>#VALUE!</v>
      </c>
      <c r="K673" s="68" t="e">
        <f aca="false">E673+F673+G673+H673+I673+J673</f>
        <v>#VALUE!</v>
      </c>
    </row>
    <row r="674" customFormat="false" ht="15.75" hidden="false" customHeight="true" outlineLevel="0" collapsed="false">
      <c r="A674" s="112"/>
      <c r="B674" s="179"/>
      <c r="C674" s="19"/>
      <c r="D674" s="77" t="s">
        <v>281</v>
      </c>
      <c r="E674" s="176" t="s">
        <v>89</v>
      </c>
      <c r="F674" s="176" t="s">
        <v>89</v>
      </c>
      <c r="G674" s="68" t="e">
        <f aca="false">F674*$M$7</f>
        <v>#VALUE!</v>
      </c>
      <c r="H674" s="176" t="e">
        <f aca="false">G674*$N$7</f>
        <v>#VALUE!</v>
      </c>
      <c r="I674" s="176" t="e">
        <f aca="false">H674*$O$7</f>
        <v>#VALUE!</v>
      </c>
      <c r="J674" s="68" t="e">
        <f aca="false">I674*$P$7</f>
        <v>#VALUE!</v>
      </c>
      <c r="K674" s="68" t="e">
        <f aca="false">E674+F674+G674+H674+I674+J674</f>
        <v>#VALUE!</v>
      </c>
    </row>
    <row r="675" customFormat="false" ht="15.75" hidden="false" customHeight="true" outlineLevel="0" collapsed="false">
      <c r="A675" s="112"/>
      <c r="B675" s="179"/>
      <c r="C675" s="19"/>
      <c r="D675" s="77" t="s">
        <v>32</v>
      </c>
      <c r="E675" s="176" t="s">
        <v>89</v>
      </c>
      <c r="F675" s="176" t="s">
        <v>89</v>
      </c>
      <c r="G675" s="68" t="e">
        <f aca="false">F675*$M$7</f>
        <v>#VALUE!</v>
      </c>
      <c r="H675" s="176" t="e">
        <f aca="false">G675*$N$7</f>
        <v>#VALUE!</v>
      </c>
      <c r="I675" s="176" t="e">
        <f aca="false">H675*$O$7</f>
        <v>#VALUE!</v>
      </c>
      <c r="J675" s="68" t="e">
        <f aca="false">I675*$P$7</f>
        <v>#VALUE!</v>
      </c>
      <c r="K675" s="68" t="e">
        <f aca="false">E675+F675+G675+H675+I675+J675</f>
        <v>#VALUE!</v>
      </c>
    </row>
    <row r="676" customFormat="false" ht="15.75" hidden="false" customHeight="true" outlineLevel="0" collapsed="false">
      <c r="A676" s="114" t="s">
        <v>359</v>
      </c>
      <c r="B676" s="179" t="s">
        <v>245</v>
      </c>
      <c r="C676" s="19" t="s">
        <v>33</v>
      </c>
      <c r="D676" s="77" t="s">
        <v>28</v>
      </c>
      <c r="E676" s="149" t="e">
        <f aca="false">E677+E678+E679+E680</f>
        <v>#VALUE!</v>
      </c>
      <c r="F676" s="149" t="e">
        <f aca="false">F677+F678+F679+F680</f>
        <v>#VALUE!</v>
      </c>
      <c r="G676" s="149" t="e">
        <f aca="false">G677+G678+G679+G680</f>
        <v>#VALUE!</v>
      </c>
      <c r="H676" s="149" t="e">
        <f aca="false">H677+H678+H679+H680</f>
        <v>#VALUE!</v>
      </c>
      <c r="I676" s="149" t="e">
        <f aca="false">I677+I678+I679+I680</f>
        <v>#VALUE!</v>
      </c>
      <c r="J676" s="149" t="e">
        <f aca="false">J677+J678+J679+J680</f>
        <v>#VALUE!</v>
      </c>
      <c r="K676" s="149" t="e">
        <f aca="false">K677+K678+K679+K680</f>
        <v>#VALUE!</v>
      </c>
    </row>
    <row r="677" customFormat="false" ht="15.75" hidden="false" customHeight="true" outlineLevel="0" collapsed="false">
      <c r="A677" s="112"/>
      <c r="B677" s="179"/>
      <c r="C677" s="19"/>
      <c r="D677" s="77" t="s">
        <v>29</v>
      </c>
      <c r="E677" s="176" t="s">
        <v>89</v>
      </c>
      <c r="F677" s="176" t="s">
        <v>89</v>
      </c>
      <c r="G677" s="68" t="e">
        <f aca="false">F677*$M$7</f>
        <v>#VALUE!</v>
      </c>
      <c r="H677" s="176" t="e">
        <f aca="false">G677*$N$7</f>
        <v>#VALUE!</v>
      </c>
      <c r="I677" s="176" t="e">
        <f aca="false">H677*$O$7</f>
        <v>#VALUE!</v>
      </c>
      <c r="J677" s="68" t="e">
        <f aca="false">I677*$P$7</f>
        <v>#VALUE!</v>
      </c>
      <c r="K677" s="68" t="e">
        <f aca="false">E677+F677+G677+H677+I677+J677</f>
        <v>#VALUE!</v>
      </c>
    </row>
    <row r="678" customFormat="false" ht="15.75" hidden="false" customHeight="true" outlineLevel="0" collapsed="false">
      <c r="A678" s="112"/>
      <c r="B678" s="179"/>
      <c r="C678" s="19"/>
      <c r="D678" s="77" t="s">
        <v>30</v>
      </c>
      <c r="E678" s="176" t="s">
        <v>89</v>
      </c>
      <c r="F678" s="176" t="s">
        <v>89</v>
      </c>
      <c r="G678" s="68" t="e">
        <f aca="false">F678*$M$7</f>
        <v>#VALUE!</v>
      </c>
      <c r="H678" s="176" t="e">
        <f aca="false">G678*$N$7</f>
        <v>#VALUE!</v>
      </c>
      <c r="I678" s="176" t="e">
        <f aca="false">H678*$O$7</f>
        <v>#VALUE!</v>
      </c>
      <c r="J678" s="68" t="e">
        <f aca="false">I678*$P$7</f>
        <v>#VALUE!</v>
      </c>
      <c r="K678" s="68" t="e">
        <f aca="false">E678+F678+G678+H678+I678+J678</f>
        <v>#VALUE!</v>
      </c>
    </row>
    <row r="679" customFormat="false" ht="15.75" hidden="false" customHeight="true" outlineLevel="0" collapsed="false">
      <c r="A679" s="112"/>
      <c r="B679" s="179"/>
      <c r="C679" s="19"/>
      <c r="D679" s="77" t="s">
        <v>281</v>
      </c>
      <c r="E679" s="181" t="n">
        <v>45</v>
      </c>
      <c r="F679" s="181" t="n">
        <v>45</v>
      </c>
      <c r="G679" s="68" t="n">
        <f aca="false">F679*$M$7</f>
        <v>46.485</v>
      </c>
      <c r="H679" s="176" t="n">
        <f aca="false">G679*$N$7</f>
        <v>48.019005</v>
      </c>
      <c r="I679" s="176" t="n">
        <f aca="false">H679*$O$7</f>
        <v>49.55561316</v>
      </c>
      <c r="J679" s="68" t="n">
        <f aca="false">I679*$P$7</f>
        <v>51.24050400744</v>
      </c>
      <c r="K679" s="68" t="n">
        <f aca="false">E679+F679+G679+H679+I679+J679</f>
        <v>285.30012216744</v>
      </c>
    </row>
    <row r="680" customFormat="false" ht="15.75" hidden="false" customHeight="true" outlineLevel="0" collapsed="false">
      <c r="A680" s="112"/>
      <c r="B680" s="179"/>
      <c r="C680" s="19"/>
      <c r="D680" s="77" t="s">
        <v>32</v>
      </c>
      <c r="E680" s="176" t="s">
        <v>89</v>
      </c>
      <c r="F680" s="176" t="s">
        <v>89</v>
      </c>
      <c r="G680" s="68" t="e">
        <f aca="false">F680*$M$7</f>
        <v>#VALUE!</v>
      </c>
      <c r="H680" s="176" t="e">
        <f aca="false">G680*$N$7</f>
        <v>#VALUE!</v>
      </c>
      <c r="I680" s="176" t="e">
        <f aca="false">H680*$O$7</f>
        <v>#VALUE!</v>
      </c>
      <c r="J680" s="68" t="e">
        <f aca="false">I680*$P$7</f>
        <v>#VALUE!</v>
      </c>
      <c r="K680" s="68" t="e">
        <f aca="false">E680+F680+G680+H680+I680+J680</f>
        <v>#VALUE!</v>
      </c>
    </row>
    <row r="681" customFormat="false" ht="15.75" hidden="false" customHeight="true" outlineLevel="0" collapsed="false">
      <c r="A681" s="114" t="s">
        <v>246</v>
      </c>
      <c r="B681" s="179" t="s">
        <v>247</v>
      </c>
      <c r="C681" s="19" t="s">
        <v>33</v>
      </c>
      <c r="D681" s="77" t="s">
        <v>28</v>
      </c>
      <c r="E681" s="149" t="e">
        <f aca="false">E682+E683+E684+E685</f>
        <v>#VALUE!</v>
      </c>
      <c r="F681" s="149" t="e">
        <f aca="false">F682+F683+F684+F685</f>
        <v>#VALUE!</v>
      </c>
      <c r="G681" s="149" t="e">
        <f aca="false">G682+G683+G684+G685</f>
        <v>#VALUE!</v>
      </c>
      <c r="H681" s="149" t="e">
        <f aca="false">H682+H683+H684+H685</f>
        <v>#VALUE!</v>
      </c>
      <c r="I681" s="149" t="e">
        <f aca="false">I682+I683+I684+I685</f>
        <v>#VALUE!</v>
      </c>
      <c r="J681" s="149" t="e">
        <f aca="false">J682+J683+J684+J685</f>
        <v>#VALUE!</v>
      </c>
      <c r="K681" s="149" t="e">
        <f aca="false">K682+K683+K684+K685</f>
        <v>#VALUE!</v>
      </c>
    </row>
    <row r="682" customFormat="false" ht="15.75" hidden="false" customHeight="true" outlineLevel="0" collapsed="false">
      <c r="A682" s="112"/>
      <c r="B682" s="179"/>
      <c r="C682" s="19"/>
      <c r="D682" s="77" t="s">
        <v>29</v>
      </c>
      <c r="E682" s="176" t="s">
        <v>89</v>
      </c>
      <c r="F682" s="176" t="s">
        <v>89</v>
      </c>
      <c r="G682" s="68" t="e">
        <f aca="false">F682*$M$7</f>
        <v>#VALUE!</v>
      </c>
      <c r="H682" s="176" t="e">
        <f aca="false">G682*$N$7</f>
        <v>#VALUE!</v>
      </c>
      <c r="I682" s="176" t="e">
        <f aca="false">H682*$O$7</f>
        <v>#VALUE!</v>
      </c>
      <c r="J682" s="68" t="e">
        <f aca="false">I682*$P$7</f>
        <v>#VALUE!</v>
      </c>
      <c r="K682" s="68" t="e">
        <f aca="false">E682+F682+G682+H682+I682+J682</f>
        <v>#VALUE!</v>
      </c>
    </row>
    <row r="683" customFormat="false" ht="15.75" hidden="false" customHeight="true" outlineLevel="0" collapsed="false">
      <c r="A683" s="112"/>
      <c r="B683" s="179"/>
      <c r="C683" s="19"/>
      <c r="D683" s="77" t="s">
        <v>30</v>
      </c>
      <c r="E683" s="176" t="s">
        <v>89</v>
      </c>
      <c r="F683" s="176" t="s">
        <v>89</v>
      </c>
      <c r="G683" s="68" t="e">
        <f aca="false">F683*$M$7</f>
        <v>#VALUE!</v>
      </c>
      <c r="H683" s="176" t="e">
        <f aca="false">G683*$N$7</f>
        <v>#VALUE!</v>
      </c>
      <c r="I683" s="176" t="e">
        <f aca="false">H683*$O$7</f>
        <v>#VALUE!</v>
      </c>
      <c r="J683" s="68" t="e">
        <f aca="false">I683*$P$7</f>
        <v>#VALUE!</v>
      </c>
      <c r="K683" s="68" t="e">
        <f aca="false">E683+F683+G683+H683+I683+J683</f>
        <v>#VALUE!</v>
      </c>
    </row>
    <row r="684" customFormat="false" ht="15.75" hidden="false" customHeight="true" outlineLevel="0" collapsed="false">
      <c r="A684" s="112"/>
      <c r="B684" s="179"/>
      <c r="C684" s="19"/>
      <c r="D684" s="77" t="s">
        <v>281</v>
      </c>
      <c r="E684" s="176" t="n">
        <v>0</v>
      </c>
      <c r="F684" s="176" t="s">
        <v>89</v>
      </c>
      <c r="G684" s="68" t="e">
        <f aca="false">F684*$M$7</f>
        <v>#VALUE!</v>
      </c>
      <c r="H684" s="176" t="e">
        <f aca="false">G684*$N$7</f>
        <v>#VALUE!</v>
      </c>
      <c r="I684" s="176" t="e">
        <f aca="false">H684*$O$7</f>
        <v>#VALUE!</v>
      </c>
      <c r="J684" s="68" t="e">
        <f aca="false">I684*$P$7</f>
        <v>#VALUE!</v>
      </c>
      <c r="K684" s="68" t="e">
        <f aca="false">E684+F684+G684+H684+I684+J684</f>
        <v>#VALUE!</v>
      </c>
    </row>
    <row r="685" customFormat="false" ht="15.75" hidden="false" customHeight="true" outlineLevel="0" collapsed="false">
      <c r="A685" s="112"/>
      <c r="B685" s="179"/>
      <c r="C685" s="19"/>
      <c r="D685" s="77" t="s">
        <v>32</v>
      </c>
      <c r="E685" s="176" t="s">
        <v>89</v>
      </c>
      <c r="F685" s="176" t="s">
        <v>89</v>
      </c>
      <c r="G685" s="68" t="e">
        <f aca="false">F685*$M$7</f>
        <v>#VALUE!</v>
      </c>
      <c r="H685" s="176" t="e">
        <f aca="false">G685*$N$7</f>
        <v>#VALUE!</v>
      </c>
      <c r="I685" s="176" t="e">
        <f aca="false">H685*$O$7</f>
        <v>#VALUE!</v>
      </c>
      <c r="J685" s="68" t="e">
        <f aca="false">I685*$P$7</f>
        <v>#VALUE!</v>
      </c>
      <c r="K685" s="68" t="e">
        <f aca="false">E685+F685+G685+H685+I685+J685</f>
        <v>#VALUE!</v>
      </c>
    </row>
    <row r="686" customFormat="false" ht="15.75" hidden="false" customHeight="true" outlineLevel="0" collapsed="false">
      <c r="A686" s="114" t="s">
        <v>360</v>
      </c>
      <c r="B686" s="179" t="s">
        <v>249</v>
      </c>
      <c r="C686" s="19" t="s">
        <v>33</v>
      </c>
      <c r="D686" s="77" t="s">
        <v>28</v>
      </c>
      <c r="E686" s="149" t="e">
        <f aca="false">E687+E688+E689+E690</f>
        <v>#VALUE!</v>
      </c>
      <c r="F686" s="149" t="e">
        <f aca="false">F687+F688+F689+F690</f>
        <v>#VALUE!</v>
      </c>
      <c r="G686" s="149" t="e">
        <f aca="false">G687+G688+G689+G690</f>
        <v>#VALUE!</v>
      </c>
      <c r="H686" s="149" t="e">
        <f aca="false">H687+H688+H689+H690</f>
        <v>#VALUE!</v>
      </c>
      <c r="I686" s="149" t="e">
        <f aca="false">I687+I688+I689+I690</f>
        <v>#VALUE!</v>
      </c>
      <c r="J686" s="149" t="e">
        <f aca="false">J687+J688+J689+J690</f>
        <v>#VALUE!</v>
      </c>
      <c r="K686" s="149" t="e">
        <f aca="false">K687+K688+K689+K690</f>
        <v>#VALUE!</v>
      </c>
    </row>
    <row r="687" customFormat="false" ht="15.75" hidden="false" customHeight="true" outlineLevel="0" collapsed="false">
      <c r="A687" s="112"/>
      <c r="B687" s="179"/>
      <c r="C687" s="19"/>
      <c r="D687" s="77" t="s">
        <v>29</v>
      </c>
      <c r="E687" s="176" t="s">
        <v>89</v>
      </c>
      <c r="F687" s="176" t="s">
        <v>89</v>
      </c>
      <c r="G687" s="68" t="e">
        <f aca="false">F687*$M$7</f>
        <v>#VALUE!</v>
      </c>
      <c r="H687" s="176" t="e">
        <f aca="false">G687*$N$7</f>
        <v>#VALUE!</v>
      </c>
      <c r="I687" s="176" t="e">
        <f aca="false">H687*$O$7</f>
        <v>#VALUE!</v>
      </c>
      <c r="J687" s="68" t="e">
        <f aca="false">I687*$P$7</f>
        <v>#VALUE!</v>
      </c>
      <c r="K687" s="68" t="e">
        <f aca="false">E687+F687+G687+H687+I687+J687</f>
        <v>#VALUE!</v>
      </c>
    </row>
    <row r="688" customFormat="false" ht="15.75" hidden="false" customHeight="true" outlineLevel="0" collapsed="false">
      <c r="A688" s="112"/>
      <c r="B688" s="179"/>
      <c r="C688" s="19"/>
      <c r="D688" s="77" t="s">
        <v>30</v>
      </c>
      <c r="E688" s="176" t="s">
        <v>89</v>
      </c>
      <c r="F688" s="176" t="s">
        <v>89</v>
      </c>
      <c r="G688" s="68" t="e">
        <f aca="false">F688*$M$7</f>
        <v>#VALUE!</v>
      </c>
      <c r="H688" s="176" t="e">
        <f aca="false">G688*$N$7</f>
        <v>#VALUE!</v>
      </c>
      <c r="I688" s="176" t="e">
        <f aca="false">H688*$O$7</f>
        <v>#VALUE!</v>
      </c>
      <c r="J688" s="68" t="e">
        <f aca="false">I688*$P$7</f>
        <v>#VALUE!</v>
      </c>
      <c r="K688" s="68" t="e">
        <f aca="false">E688+F688+G688+H688+I688+J688</f>
        <v>#VALUE!</v>
      </c>
    </row>
    <row r="689" customFormat="false" ht="15.75" hidden="false" customHeight="true" outlineLevel="0" collapsed="false">
      <c r="A689" s="112"/>
      <c r="B689" s="179"/>
      <c r="C689" s="19"/>
      <c r="D689" s="77" t="s">
        <v>281</v>
      </c>
      <c r="E689" s="181" t="n">
        <v>60</v>
      </c>
      <c r="F689" s="181" t="n">
        <v>60</v>
      </c>
      <c r="G689" s="68" t="n">
        <f aca="false">F689*$M$7</f>
        <v>61.98</v>
      </c>
      <c r="H689" s="176" t="n">
        <f aca="false">G689*$N$7</f>
        <v>64.02534</v>
      </c>
      <c r="I689" s="176" t="n">
        <f aca="false">H689*$O$7</f>
        <v>66.07415088</v>
      </c>
      <c r="J689" s="68" t="n">
        <f aca="false">I689*$P$7</f>
        <v>68.32067200992</v>
      </c>
      <c r="K689" s="68" t="n">
        <f aca="false">E689+F689+G689+H689+I689+J689</f>
        <v>380.40016288992</v>
      </c>
    </row>
    <row r="690" customFormat="false" ht="15.75" hidden="false" customHeight="true" outlineLevel="0" collapsed="false">
      <c r="A690" s="112"/>
      <c r="B690" s="179"/>
      <c r="C690" s="19"/>
      <c r="D690" s="77" t="s">
        <v>32</v>
      </c>
      <c r="E690" s="176" t="s">
        <v>89</v>
      </c>
      <c r="F690" s="176" t="s">
        <v>89</v>
      </c>
      <c r="G690" s="68" t="e">
        <f aca="false">F690*$M$7</f>
        <v>#VALUE!</v>
      </c>
      <c r="H690" s="176" t="e">
        <f aca="false">G690*$N$7</f>
        <v>#VALUE!</v>
      </c>
      <c r="I690" s="176" t="e">
        <f aca="false">H690*$O$7</f>
        <v>#VALUE!</v>
      </c>
      <c r="J690" s="68" t="e">
        <f aca="false">I690*$P$7</f>
        <v>#VALUE!</v>
      </c>
      <c r="K690" s="68" t="e">
        <f aca="false">E690+F690+G690+H690+I690+J690</f>
        <v>#VALUE!</v>
      </c>
    </row>
    <row r="691" customFormat="false" ht="12.75" hidden="false" customHeight="true" outlineLevel="0" collapsed="false">
      <c r="A691" s="20" t="s">
        <v>19</v>
      </c>
      <c r="B691" s="77" t="s">
        <v>361</v>
      </c>
      <c r="C691" s="77"/>
      <c r="D691" s="77"/>
      <c r="E691" s="77"/>
      <c r="F691" s="77"/>
      <c r="G691" s="77"/>
      <c r="H691" s="77"/>
      <c r="I691" s="77"/>
      <c r="J691" s="77"/>
      <c r="K691" s="26"/>
    </row>
    <row r="692" s="83" customFormat="true" ht="40.5" hidden="false" customHeight="true" outlineLevel="0" collapsed="false">
      <c r="A692" s="78" t="s">
        <v>251</v>
      </c>
      <c r="B692" s="113" t="s">
        <v>362</v>
      </c>
      <c r="C692" s="79" t="s">
        <v>27</v>
      </c>
      <c r="D692" s="79" t="s">
        <v>28</v>
      </c>
      <c r="E692" s="81" t="e">
        <f aca="false">E693+E694+E695+E696</f>
        <v>#VALUE!</v>
      </c>
      <c r="F692" s="81" t="e">
        <f aca="false">F693+F694+F695+F696</f>
        <v>#VALUE!</v>
      </c>
      <c r="G692" s="81" t="e">
        <f aca="false">G693+G694+G695+G696</f>
        <v>#VALUE!</v>
      </c>
      <c r="H692" s="81" t="e">
        <f aca="false">H693+H694+H695+H696</f>
        <v>#VALUE!</v>
      </c>
      <c r="I692" s="81" t="e">
        <f aca="false">I693+I694+I695+I696</f>
        <v>#VALUE!</v>
      </c>
      <c r="J692" s="81" t="e">
        <f aca="false">J693+J694+J695+J696</f>
        <v>#VALUE!</v>
      </c>
      <c r="K692" s="81" t="e">
        <f aca="false">K693+K694+K695+K696</f>
        <v>#VALUE!</v>
      </c>
      <c r="L692" s="82" t="s">
        <v>371</v>
      </c>
    </row>
    <row r="693" customFormat="false" ht="12.75" hidden="false" customHeight="true" outlineLevel="0" collapsed="false">
      <c r="A693" s="65"/>
      <c r="B693" s="113"/>
      <c r="C693" s="66"/>
      <c r="D693" s="77" t="s">
        <v>29</v>
      </c>
      <c r="E693" s="68" t="e">
        <f aca="false">E698</f>
        <v>#VALUE!</v>
      </c>
      <c r="F693" s="68" t="e">
        <f aca="false">F698</f>
        <v>#VALUE!</v>
      </c>
      <c r="G693" s="68" t="e">
        <f aca="false">G698</f>
        <v>#VALUE!</v>
      </c>
      <c r="H693" s="68" t="e">
        <f aca="false">H698</f>
        <v>#VALUE!</v>
      </c>
      <c r="I693" s="68" t="e">
        <f aca="false">I698</f>
        <v>#VALUE!</v>
      </c>
      <c r="J693" s="68" t="e">
        <f aca="false">J698</f>
        <v>#VALUE!</v>
      </c>
      <c r="K693" s="68" t="e">
        <f aca="false">E693+F693+G693+H693+I693+J693</f>
        <v>#VALUE!</v>
      </c>
    </row>
    <row r="694" customFormat="false" ht="12.75" hidden="false" customHeight="true" outlineLevel="0" collapsed="false">
      <c r="A694" s="65"/>
      <c r="B694" s="113"/>
      <c r="C694" s="66"/>
      <c r="D694" s="77" t="s">
        <v>30</v>
      </c>
      <c r="E694" s="68" t="e">
        <f aca="false">E699</f>
        <v>#VALUE!</v>
      </c>
      <c r="F694" s="68" t="e">
        <f aca="false">F699</f>
        <v>#VALUE!</v>
      </c>
      <c r="G694" s="68" t="e">
        <f aca="false">G699</f>
        <v>#VALUE!</v>
      </c>
      <c r="H694" s="68" t="e">
        <f aca="false">H699</f>
        <v>#VALUE!</v>
      </c>
      <c r="I694" s="68" t="e">
        <f aca="false">I699</f>
        <v>#VALUE!</v>
      </c>
      <c r="J694" s="68" t="e">
        <f aca="false">J699</f>
        <v>#VALUE!</v>
      </c>
      <c r="K694" s="68" t="e">
        <f aca="false">E694+F694+G694+H694+I694+J694</f>
        <v>#VALUE!</v>
      </c>
    </row>
    <row r="695" customFormat="false" ht="15" hidden="false" customHeight="true" outlineLevel="0" collapsed="false">
      <c r="A695" s="65"/>
      <c r="B695" s="113"/>
      <c r="C695" s="66"/>
      <c r="D695" s="77" t="s">
        <v>281</v>
      </c>
      <c r="E695" s="68" t="e">
        <f aca="false">E700</f>
        <v>#VALUE!</v>
      </c>
      <c r="F695" s="68" t="e">
        <f aca="false">F700</f>
        <v>#VALUE!</v>
      </c>
      <c r="G695" s="68" t="e">
        <f aca="false">G700</f>
        <v>#VALUE!</v>
      </c>
      <c r="H695" s="68" t="e">
        <f aca="false">H700</f>
        <v>#VALUE!</v>
      </c>
      <c r="I695" s="68" t="e">
        <f aca="false">I700</f>
        <v>#VALUE!</v>
      </c>
      <c r="J695" s="68" t="e">
        <f aca="false">J700</f>
        <v>#VALUE!</v>
      </c>
      <c r="K695" s="68" t="e">
        <f aca="false">E695+F695+G695+H695+I695+J695</f>
        <v>#VALUE!</v>
      </c>
    </row>
    <row r="696" customFormat="false" ht="12.75" hidden="false" customHeight="true" outlineLevel="0" collapsed="false">
      <c r="A696" s="65"/>
      <c r="B696" s="113"/>
      <c r="C696" s="66"/>
      <c r="D696" s="77" t="s">
        <v>32</v>
      </c>
      <c r="E696" s="68" t="e">
        <f aca="false">E701</f>
        <v>#VALUE!</v>
      </c>
      <c r="F696" s="68" t="e">
        <f aca="false">F701</f>
        <v>#VALUE!</v>
      </c>
      <c r="G696" s="68" t="e">
        <f aca="false">G701</f>
        <v>#VALUE!</v>
      </c>
      <c r="H696" s="68" t="e">
        <f aca="false">H701</f>
        <v>#VALUE!</v>
      </c>
      <c r="I696" s="68" t="e">
        <f aca="false">I701</f>
        <v>#VALUE!</v>
      </c>
      <c r="J696" s="68" t="e">
        <f aca="false">J701</f>
        <v>#VALUE!</v>
      </c>
      <c r="K696" s="68" t="e">
        <f aca="false">E696+F696+G696+H696+I696+J696</f>
        <v>#VALUE!</v>
      </c>
    </row>
    <row r="697" customFormat="false" ht="27" hidden="false" customHeight="true" outlineLevel="0" collapsed="false">
      <c r="A697" s="65"/>
      <c r="B697" s="113"/>
      <c r="C697" s="113" t="s">
        <v>35</v>
      </c>
      <c r="D697" s="79" t="s">
        <v>28</v>
      </c>
      <c r="E697" s="81" t="e">
        <f aca="false">E698+E699+E700+E701</f>
        <v>#VALUE!</v>
      </c>
      <c r="F697" s="81" t="e">
        <f aca="false">F698+F699+F700+F701</f>
        <v>#VALUE!</v>
      </c>
      <c r="G697" s="81" t="e">
        <f aca="false">G698+G699+G700+G701</f>
        <v>#VALUE!</v>
      </c>
      <c r="H697" s="81" t="e">
        <f aca="false">H698+H699+H700+H701</f>
        <v>#VALUE!</v>
      </c>
      <c r="I697" s="81" t="e">
        <f aca="false">I698+I699+I700+I701</f>
        <v>#VALUE!</v>
      </c>
      <c r="J697" s="81" t="e">
        <f aca="false">J698+J699+J700+J701</f>
        <v>#VALUE!</v>
      </c>
      <c r="K697" s="81" t="e">
        <f aca="false">K698+K699+K700+K701</f>
        <v>#VALUE!</v>
      </c>
    </row>
    <row r="698" customFormat="false" ht="12.75" hidden="false" customHeight="true" outlineLevel="0" collapsed="false">
      <c r="A698" s="65"/>
      <c r="B698" s="113"/>
      <c r="C698" s="113"/>
      <c r="D698" s="77" t="s">
        <v>29</v>
      </c>
      <c r="E698" s="68" t="e">
        <f aca="false">E703+E708+E713+E718+E723</f>
        <v>#VALUE!</v>
      </c>
      <c r="F698" s="68" t="e">
        <f aca="false">F703+F708+F713+F718+F723</f>
        <v>#VALUE!</v>
      </c>
      <c r="G698" s="68" t="e">
        <f aca="false">G703+G708+G713+G718+G723</f>
        <v>#VALUE!</v>
      </c>
      <c r="H698" s="68" t="e">
        <f aca="false">H703+H708+H713+H718+H723</f>
        <v>#VALUE!</v>
      </c>
      <c r="I698" s="68" t="e">
        <f aca="false">I703+I708+I713+I718+I723</f>
        <v>#VALUE!</v>
      </c>
      <c r="J698" s="68" t="e">
        <f aca="false">J703+J708+J713+J718+J723</f>
        <v>#VALUE!</v>
      </c>
      <c r="K698" s="68" t="e">
        <f aca="false">E698+F698+G698+H698+I698+J698</f>
        <v>#VALUE!</v>
      </c>
    </row>
    <row r="699" customFormat="false" ht="12.75" hidden="false" customHeight="true" outlineLevel="0" collapsed="false">
      <c r="A699" s="65"/>
      <c r="B699" s="113"/>
      <c r="C699" s="113"/>
      <c r="D699" s="77" t="s">
        <v>30</v>
      </c>
      <c r="E699" s="68" t="e">
        <f aca="false">E704+E709+E714+E719+E724</f>
        <v>#VALUE!</v>
      </c>
      <c r="F699" s="68" t="e">
        <f aca="false">F704+F709+F714+F719+F724</f>
        <v>#VALUE!</v>
      </c>
      <c r="G699" s="68" t="e">
        <f aca="false">G704+G709+G714+G719+G724</f>
        <v>#VALUE!</v>
      </c>
      <c r="H699" s="68" t="e">
        <f aca="false">H704+H709+H714+H719+H724</f>
        <v>#VALUE!</v>
      </c>
      <c r="I699" s="68" t="e">
        <f aca="false">I704+I709+I714+I719+I724</f>
        <v>#VALUE!</v>
      </c>
      <c r="J699" s="68" t="e">
        <f aca="false">J704+J709+J714+J719+J724</f>
        <v>#VALUE!</v>
      </c>
      <c r="K699" s="68" t="e">
        <f aca="false">E699+F699+G699+H699+I699+J699</f>
        <v>#VALUE!</v>
      </c>
    </row>
    <row r="700" customFormat="false" ht="16.5" hidden="false" customHeight="true" outlineLevel="0" collapsed="false">
      <c r="A700" s="65"/>
      <c r="B700" s="113"/>
      <c r="C700" s="113"/>
      <c r="D700" s="77" t="s">
        <v>281</v>
      </c>
      <c r="E700" s="68" t="e">
        <f aca="false">E705+E710+E715+E720+E725</f>
        <v>#VALUE!</v>
      </c>
      <c r="F700" s="68" t="e">
        <f aca="false">F705+F710+F715+F720+F725</f>
        <v>#VALUE!</v>
      </c>
      <c r="G700" s="68" t="e">
        <f aca="false">G705+G710+G715+G720+G725</f>
        <v>#VALUE!</v>
      </c>
      <c r="H700" s="68" t="e">
        <f aca="false">H705+H710+H715+H720+H725</f>
        <v>#VALUE!</v>
      </c>
      <c r="I700" s="68" t="e">
        <f aca="false">I705+I710+I715+I720+I725</f>
        <v>#VALUE!</v>
      </c>
      <c r="J700" s="68" t="e">
        <f aca="false">J705+J710+J715+J720+J725</f>
        <v>#VALUE!</v>
      </c>
      <c r="K700" s="68" t="e">
        <f aca="false">E700+F700+G700+H700+I700+J700</f>
        <v>#VALUE!</v>
      </c>
    </row>
    <row r="701" customFormat="false" ht="12.75" hidden="false" customHeight="true" outlineLevel="0" collapsed="false">
      <c r="A701" s="65"/>
      <c r="B701" s="113"/>
      <c r="C701" s="113"/>
      <c r="D701" s="77" t="s">
        <v>32</v>
      </c>
      <c r="E701" s="68" t="e">
        <f aca="false">E706+E711+E716+E721+E726</f>
        <v>#VALUE!</v>
      </c>
      <c r="F701" s="68" t="e">
        <f aca="false">F706+F711+F716+F721+F726</f>
        <v>#VALUE!</v>
      </c>
      <c r="G701" s="68" t="e">
        <f aca="false">G706+G711+G716+G721+G726</f>
        <v>#VALUE!</v>
      </c>
      <c r="H701" s="68" t="e">
        <f aca="false">H706+H711+H716+H721+H726</f>
        <v>#VALUE!</v>
      </c>
      <c r="I701" s="68" t="e">
        <f aca="false">I706+I711+I716+I721+I726</f>
        <v>#VALUE!</v>
      </c>
      <c r="J701" s="68" t="e">
        <f aca="false">J706+J711+J716+J721+J726</f>
        <v>#VALUE!</v>
      </c>
      <c r="K701" s="68" t="e">
        <f aca="false">E701+F701+G701+H701+I701+J701</f>
        <v>#VALUE!</v>
      </c>
    </row>
    <row r="702" customFormat="false" ht="12.75" hidden="false" customHeight="true" outlineLevel="0" collapsed="false">
      <c r="A702" s="20" t="s">
        <v>253</v>
      </c>
      <c r="B702" s="184" t="s">
        <v>254</v>
      </c>
      <c r="C702" s="19" t="s">
        <v>35</v>
      </c>
      <c r="D702" s="77" t="s">
        <v>28</v>
      </c>
      <c r="E702" s="81" t="e">
        <f aca="false">E703+E704+E705+E706</f>
        <v>#VALUE!</v>
      </c>
      <c r="F702" s="81" t="e">
        <f aca="false">F703+F704+F705+F706</f>
        <v>#VALUE!</v>
      </c>
      <c r="G702" s="81" t="e">
        <f aca="false">G703+G704+G705+G706</f>
        <v>#VALUE!</v>
      </c>
      <c r="H702" s="81" t="e">
        <f aca="false">H703+H704+H705+H706</f>
        <v>#VALUE!</v>
      </c>
      <c r="I702" s="81" t="e">
        <f aca="false">I703+I704+I705+I706</f>
        <v>#VALUE!</v>
      </c>
      <c r="J702" s="81" t="e">
        <f aca="false">J703+J704+J705+J706</f>
        <v>#VALUE!</v>
      </c>
      <c r="K702" s="81" t="e">
        <f aca="false">K703+K704+K705+K706</f>
        <v>#VALUE!</v>
      </c>
    </row>
    <row r="703" customFormat="false" ht="12.75" hidden="false" customHeight="true" outlineLevel="0" collapsed="false">
      <c r="A703" s="65"/>
      <c r="B703" s="184"/>
      <c r="C703" s="19"/>
      <c r="D703" s="77" t="s">
        <v>29</v>
      </c>
      <c r="E703" s="178" t="s">
        <v>89</v>
      </c>
      <c r="F703" s="178" t="s">
        <v>89</v>
      </c>
      <c r="G703" s="68" t="e">
        <f aca="false">F703*$M$7</f>
        <v>#VALUE!</v>
      </c>
      <c r="H703" s="176" t="e">
        <f aca="false">G703*$N$7</f>
        <v>#VALUE!</v>
      </c>
      <c r="I703" s="176" t="e">
        <f aca="false">H703*$O$7</f>
        <v>#VALUE!</v>
      </c>
      <c r="J703" s="68" t="e">
        <f aca="false">I703*$P$7</f>
        <v>#VALUE!</v>
      </c>
      <c r="K703" s="68" t="e">
        <f aca="false">E703+F703+G703+H703+I703+J703</f>
        <v>#VALUE!</v>
      </c>
    </row>
    <row r="704" customFormat="false" ht="12.75" hidden="false" customHeight="true" outlineLevel="0" collapsed="false">
      <c r="A704" s="65"/>
      <c r="B704" s="184"/>
      <c r="C704" s="19"/>
      <c r="D704" s="77" t="s">
        <v>30</v>
      </c>
      <c r="E704" s="178" t="s">
        <v>89</v>
      </c>
      <c r="F704" s="178" t="s">
        <v>89</v>
      </c>
      <c r="G704" s="68" t="e">
        <f aca="false">F704*$M$7</f>
        <v>#VALUE!</v>
      </c>
      <c r="H704" s="176" t="e">
        <f aca="false">G704*$N$7</f>
        <v>#VALUE!</v>
      </c>
      <c r="I704" s="176" t="e">
        <f aca="false">H704*$O$7</f>
        <v>#VALUE!</v>
      </c>
      <c r="J704" s="68" t="e">
        <f aca="false">I704*$P$7</f>
        <v>#VALUE!</v>
      </c>
      <c r="K704" s="68" t="e">
        <f aca="false">E704+F704+G704+H704+I704+J704</f>
        <v>#VALUE!</v>
      </c>
    </row>
    <row r="705" customFormat="false" ht="12.75" hidden="false" customHeight="true" outlineLevel="0" collapsed="false">
      <c r="A705" s="65"/>
      <c r="B705" s="184"/>
      <c r="C705" s="19"/>
      <c r="D705" s="77" t="s">
        <v>281</v>
      </c>
      <c r="E705" s="178" t="s">
        <v>363</v>
      </c>
      <c r="F705" s="178" t="s">
        <v>363</v>
      </c>
      <c r="G705" s="68" t="e">
        <f aca="false">F705*$M$7</f>
        <v>#VALUE!</v>
      </c>
      <c r="H705" s="176" t="e">
        <f aca="false">G705*$N$7</f>
        <v>#VALUE!</v>
      </c>
      <c r="I705" s="176" t="e">
        <f aca="false">H705*$O$7</f>
        <v>#VALUE!</v>
      </c>
      <c r="J705" s="68" t="e">
        <f aca="false">I705*$P$7</f>
        <v>#VALUE!</v>
      </c>
      <c r="K705" s="68" t="e">
        <f aca="false">E705+F705+G705+H705+I705+J705</f>
        <v>#VALUE!</v>
      </c>
    </row>
    <row r="706" customFormat="false" ht="12.75" hidden="false" customHeight="true" outlineLevel="0" collapsed="false">
      <c r="A706" s="65"/>
      <c r="B706" s="184"/>
      <c r="C706" s="19"/>
      <c r="D706" s="77" t="s">
        <v>32</v>
      </c>
      <c r="E706" s="178" t="s">
        <v>89</v>
      </c>
      <c r="F706" s="178" t="s">
        <v>89</v>
      </c>
      <c r="G706" s="68" t="e">
        <f aca="false">F706*$M$7</f>
        <v>#VALUE!</v>
      </c>
      <c r="H706" s="176" t="e">
        <f aca="false">G706*$N$7</f>
        <v>#VALUE!</v>
      </c>
      <c r="I706" s="176" t="e">
        <f aca="false">H706*$O$7</f>
        <v>#VALUE!</v>
      </c>
      <c r="J706" s="68" t="e">
        <f aca="false">I706*$P$7</f>
        <v>#VALUE!</v>
      </c>
      <c r="K706" s="68" t="e">
        <f aca="false">E706+F706+G706+H706+I706+J706</f>
        <v>#VALUE!</v>
      </c>
    </row>
    <row r="707" customFormat="false" ht="12.75" hidden="false" customHeight="true" outlineLevel="0" collapsed="false">
      <c r="A707" s="20" t="s">
        <v>255</v>
      </c>
      <c r="B707" s="184" t="s">
        <v>44</v>
      </c>
      <c r="C707" s="19" t="s">
        <v>35</v>
      </c>
      <c r="D707" s="77" t="s">
        <v>28</v>
      </c>
      <c r="E707" s="81" t="e">
        <f aca="false">E708+E709+E710+E711</f>
        <v>#VALUE!</v>
      </c>
      <c r="F707" s="81" t="e">
        <f aca="false">F708+F709+F710+F711</f>
        <v>#VALUE!</v>
      </c>
      <c r="G707" s="81" t="e">
        <f aca="false">G708+G709+G710+G711</f>
        <v>#VALUE!</v>
      </c>
      <c r="H707" s="81" t="e">
        <f aca="false">H708+H709+H710+H711</f>
        <v>#VALUE!</v>
      </c>
      <c r="I707" s="81" t="e">
        <f aca="false">I708+I709+I710+I711</f>
        <v>#VALUE!</v>
      </c>
      <c r="J707" s="81" t="e">
        <f aca="false">J708+J709+J710+J711</f>
        <v>#VALUE!</v>
      </c>
      <c r="K707" s="81" t="e">
        <f aca="false">K708+K709+K710+K711</f>
        <v>#VALUE!</v>
      </c>
    </row>
    <row r="708" customFormat="false" ht="12.75" hidden="false" customHeight="true" outlineLevel="0" collapsed="false">
      <c r="A708" s="65"/>
      <c r="B708" s="184"/>
      <c r="C708" s="19"/>
      <c r="D708" s="77" t="s">
        <v>29</v>
      </c>
      <c r="E708" s="178" t="s">
        <v>89</v>
      </c>
      <c r="F708" s="178" t="s">
        <v>89</v>
      </c>
      <c r="G708" s="68" t="e">
        <f aca="false">F708*$M$7</f>
        <v>#VALUE!</v>
      </c>
      <c r="H708" s="176" t="e">
        <f aca="false">G708*$N$7</f>
        <v>#VALUE!</v>
      </c>
      <c r="I708" s="176" t="e">
        <f aca="false">H708*$O$7</f>
        <v>#VALUE!</v>
      </c>
      <c r="J708" s="68" t="e">
        <f aca="false">I708*$P$7</f>
        <v>#VALUE!</v>
      </c>
      <c r="K708" s="68" t="e">
        <f aca="false">E708+F708+G708+H708+I708+J708</f>
        <v>#VALUE!</v>
      </c>
    </row>
    <row r="709" customFormat="false" ht="12.75" hidden="false" customHeight="true" outlineLevel="0" collapsed="false">
      <c r="A709" s="65"/>
      <c r="B709" s="184"/>
      <c r="C709" s="19"/>
      <c r="D709" s="77" t="s">
        <v>30</v>
      </c>
      <c r="E709" s="178" t="s">
        <v>89</v>
      </c>
      <c r="F709" s="178" t="s">
        <v>89</v>
      </c>
      <c r="G709" s="68" t="e">
        <f aca="false">F709*$M$7</f>
        <v>#VALUE!</v>
      </c>
      <c r="H709" s="176" t="e">
        <f aca="false">G709*$N$7</f>
        <v>#VALUE!</v>
      </c>
      <c r="I709" s="176" t="e">
        <f aca="false">H709*$O$7</f>
        <v>#VALUE!</v>
      </c>
      <c r="J709" s="68" t="e">
        <f aca="false">I709*$P$7</f>
        <v>#VALUE!</v>
      </c>
      <c r="K709" s="68" t="e">
        <f aca="false">E709+F709+G709+H709+I709+J709</f>
        <v>#VALUE!</v>
      </c>
    </row>
    <row r="710" customFormat="false" ht="12.75" hidden="false" customHeight="true" outlineLevel="0" collapsed="false">
      <c r="A710" s="65"/>
      <c r="B710" s="184"/>
      <c r="C710" s="19"/>
      <c r="D710" s="77" t="s">
        <v>281</v>
      </c>
      <c r="E710" s="180" t="n">
        <v>47961.8</v>
      </c>
      <c r="F710" s="180" t="n">
        <v>47961.8</v>
      </c>
      <c r="G710" s="68" t="n">
        <f aca="false">F710*$M$7</f>
        <v>49544.5394</v>
      </c>
      <c r="H710" s="176" t="n">
        <f aca="false">G710*$N$7</f>
        <v>51179.5092002</v>
      </c>
      <c r="I710" s="176" t="n">
        <f aca="false">H710*$O$7</f>
        <v>52817.2534946064</v>
      </c>
      <c r="J710" s="68" t="n">
        <f aca="false">I710*$P$7</f>
        <v>54613.040113423</v>
      </c>
      <c r="K710" s="68" t="n">
        <f aca="false">E710+F710+G710+H710+I710+J710</f>
        <v>304077.942208229</v>
      </c>
    </row>
    <row r="711" customFormat="false" ht="12.75" hidden="false" customHeight="true" outlineLevel="0" collapsed="false">
      <c r="A711" s="65"/>
      <c r="B711" s="184"/>
      <c r="C711" s="19"/>
      <c r="D711" s="77" t="s">
        <v>32</v>
      </c>
      <c r="E711" s="178" t="s">
        <v>89</v>
      </c>
      <c r="F711" s="178" t="s">
        <v>89</v>
      </c>
      <c r="G711" s="68" t="e">
        <f aca="false">F711*$M$7</f>
        <v>#VALUE!</v>
      </c>
      <c r="H711" s="176" t="e">
        <f aca="false">G711*$N$7</f>
        <v>#VALUE!</v>
      </c>
      <c r="I711" s="176" t="e">
        <f aca="false">H711*$O$7</f>
        <v>#VALUE!</v>
      </c>
      <c r="J711" s="68" t="e">
        <f aca="false">I711*$P$7</f>
        <v>#VALUE!</v>
      </c>
      <c r="K711" s="68" t="e">
        <f aca="false">E711+F711+G711+H711+I711+J711</f>
        <v>#VALUE!</v>
      </c>
    </row>
    <row r="712" customFormat="false" ht="12.75" hidden="false" customHeight="true" outlineLevel="0" collapsed="false">
      <c r="A712" s="20" t="s">
        <v>256</v>
      </c>
      <c r="B712" s="184" t="s">
        <v>86</v>
      </c>
      <c r="C712" s="19" t="s">
        <v>35</v>
      </c>
      <c r="D712" s="77" t="s">
        <v>28</v>
      </c>
      <c r="E712" s="81" t="e">
        <f aca="false">E713+E714+E715+E716</f>
        <v>#VALUE!</v>
      </c>
      <c r="F712" s="81" t="e">
        <f aca="false">F713+F714+F715+F716</f>
        <v>#VALUE!</v>
      </c>
      <c r="G712" s="81" t="e">
        <f aca="false">G713+G714+G715+G716</f>
        <v>#VALUE!</v>
      </c>
      <c r="H712" s="81" t="e">
        <f aca="false">H713+H714+H715+H716</f>
        <v>#VALUE!</v>
      </c>
      <c r="I712" s="81" t="e">
        <f aca="false">I713+I714+I715+I716</f>
        <v>#VALUE!</v>
      </c>
      <c r="J712" s="81" t="e">
        <f aca="false">J713+J714+J715+J716</f>
        <v>#VALUE!</v>
      </c>
      <c r="K712" s="81" t="e">
        <f aca="false">K713+K714+K715+K716</f>
        <v>#VALUE!</v>
      </c>
    </row>
    <row r="713" customFormat="false" ht="12.75" hidden="false" customHeight="true" outlineLevel="0" collapsed="false">
      <c r="A713" s="65"/>
      <c r="B713" s="184"/>
      <c r="C713" s="19"/>
      <c r="D713" s="77" t="s">
        <v>29</v>
      </c>
      <c r="E713" s="178" t="s">
        <v>89</v>
      </c>
      <c r="F713" s="178" t="s">
        <v>89</v>
      </c>
      <c r="G713" s="68" t="e">
        <f aca="false">F713*$M$7</f>
        <v>#VALUE!</v>
      </c>
      <c r="H713" s="176" t="e">
        <f aca="false">G713*$N$7</f>
        <v>#VALUE!</v>
      </c>
      <c r="I713" s="176" t="e">
        <f aca="false">H713*$O$7</f>
        <v>#VALUE!</v>
      </c>
      <c r="J713" s="68" t="e">
        <f aca="false">I713*$P$7</f>
        <v>#VALUE!</v>
      </c>
      <c r="K713" s="68" t="e">
        <f aca="false">E713+F713+G713+H713+I713+J713</f>
        <v>#VALUE!</v>
      </c>
    </row>
    <row r="714" customFormat="false" ht="12.75" hidden="false" customHeight="true" outlineLevel="0" collapsed="false">
      <c r="A714" s="65"/>
      <c r="B714" s="184"/>
      <c r="C714" s="19"/>
      <c r="D714" s="77" t="s">
        <v>30</v>
      </c>
      <c r="E714" s="178" t="s">
        <v>89</v>
      </c>
      <c r="F714" s="178" t="s">
        <v>89</v>
      </c>
      <c r="G714" s="68" t="e">
        <f aca="false">F714*$M$7</f>
        <v>#VALUE!</v>
      </c>
      <c r="H714" s="176" t="e">
        <f aca="false">G714*$N$7</f>
        <v>#VALUE!</v>
      </c>
      <c r="I714" s="176" t="e">
        <f aca="false">H714*$O$7</f>
        <v>#VALUE!</v>
      </c>
      <c r="J714" s="68" t="e">
        <f aca="false">I714*$P$7</f>
        <v>#VALUE!</v>
      </c>
      <c r="K714" s="68" t="e">
        <f aca="false">E714+F714+G714+H714+I714+J714</f>
        <v>#VALUE!</v>
      </c>
    </row>
    <row r="715" customFormat="false" ht="12.75" hidden="false" customHeight="true" outlineLevel="0" collapsed="false">
      <c r="A715" s="65"/>
      <c r="B715" s="184"/>
      <c r="C715" s="19"/>
      <c r="D715" s="77" t="s">
        <v>281</v>
      </c>
      <c r="E715" s="189" t="n">
        <v>229.62</v>
      </c>
      <c r="F715" s="189" t="n">
        <v>229.62</v>
      </c>
      <c r="G715" s="68" t="n">
        <f aca="false">F715*$M$7</f>
        <v>237.19746</v>
      </c>
      <c r="H715" s="176" t="n">
        <f aca="false">G715*$N$7</f>
        <v>245.02497618</v>
      </c>
      <c r="I715" s="176" t="n">
        <f aca="false">H715*$O$7</f>
        <v>252.86577541776</v>
      </c>
      <c r="J715" s="68" t="n">
        <f aca="false">I715*$P$7</f>
        <v>261.463211781964</v>
      </c>
      <c r="K715" s="68" t="n">
        <f aca="false">E715+F715+G715+H715+I715+J715</f>
        <v>1455.79142337972</v>
      </c>
    </row>
    <row r="716" customFormat="false" ht="12.75" hidden="false" customHeight="true" outlineLevel="0" collapsed="false">
      <c r="A716" s="65"/>
      <c r="B716" s="184"/>
      <c r="C716" s="19"/>
      <c r="D716" s="77" t="s">
        <v>32</v>
      </c>
      <c r="E716" s="178" t="s">
        <v>89</v>
      </c>
      <c r="F716" s="178" t="s">
        <v>89</v>
      </c>
      <c r="G716" s="68" t="e">
        <f aca="false">F716*$M$7</f>
        <v>#VALUE!</v>
      </c>
      <c r="H716" s="176" t="e">
        <f aca="false">G716*$N$7</f>
        <v>#VALUE!</v>
      </c>
      <c r="I716" s="176" t="e">
        <f aca="false">H716*$O$7</f>
        <v>#VALUE!</v>
      </c>
      <c r="J716" s="68" t="e">
        <f aca="false">I716*$P$7</f>
        <v>#VALUE!</v>
      </c>
      <c r="K716" s="68" t="e">
        <f aca="false">E716+F716+G716+H716+I716+J716</f>
        <v>#VALUE!</v>
      </c>
    </row>
    <row r="717" customFormat="false" ht="12.75" hidden="false" customHeight="true" outlineLevel="0" collapsed="false">
      <c r="A717" s="20" t="s">
        <v>257</v>
      </c>
      <c r="B717" s="184" t="s">
        <v>258</v>
      </c>
      <c r="C717" s="19" t="s">
        <v>35</v>
      </c>
      <c r="D717" s="77" t="s">
        <v>28</v>
      </c>
      <c r="E717" s="81" t="e">
        <f aca="false">E718+E719+E720+E721</f>
        <v>#VALUE!</v>
      </c>
      <c r="F717" s="81" t="e">
        <f aca="false">F718+F719+F720+F721</f>
        <v>#VALUE!</v>
      </c>
      <c r="G717" s="81" t="e">
        <f aca="false">G718+G719+G720+G721</f>
        <v>#VALUE!</v>
      </c>
      <c r="H717" s="81" t="e">
        <f aca="false">H718+H719+H720+H721</f>
        <v>#VALUE!</v>
      </c>
      <c r="I717" s="81" t="e">
        <f aca="false">I718+I719+I720+I721</f>
        <v>#VALUE!</v>
      </c>
      <c r="J717" s="81" t="e">
        <f aca="false">J718+J719+J720+J721</f>
        <v>#VALUE!</v>
      </c>
      <c r="K717" s="81" t="e">
        <f aca="false">K718+K719+K720+K721</f>
        <v>#VALUE!</v>
      </c>
    </row>
    <row r="718" customFormat="false" ht="12.75" hidden="false" customHeight="true" outlineLevel="0" collapsed="false">
      <c r="A718" s="65"/>
      <c r="B718" s="184"/>
      <c r="C718" s="19"/>
      <c r="D718" s="77" t="s">
        <v>29</v>
      </c>
      <c r="E718" s="178" t="s">
        <v>89</v>
      </c>
      <c r="F718" s="178" t="s">
        <v>89</v>
      </c>
      <c r="G718" s="68" t="e">
        <f aca="false">F718*$M$7</f>
        <v>#VALUE!</v>
      </c>
      <c r="H718" s="176" t="e">
        <f aca="false">G718*$N$7</f>
        <v>#VALUE!</v>
      </c>
      <c r="I718" s="176" t="e">
        <f aca="false">H718*$O$7</f>
        <v>#VALUE!</v>
      </c>
      <c r="J718" s="68" t="e">
        <f aca="false">I718*$P$7</f>
        <v>#VALUE!</v>
      </c>
      <c r="K718" s="68" t="e">
        <f aca="false">E718+F718+G718+H718+I718+J718</f>
        <v>#VALUE!</v>
      </c>
    </row>
    <row r="719" customFormat="false" ht="12.75" hidden="false" customHeight="true" outlineLevel="0" collapsed="false">
      <c r="A719" s="65"/>
      <c r="B719" s="184"/>
      <c r="C719" s="19"/>
      <c r="D719" s="77" t="s">
        <v>30</v>
      </c>
      <c r="E719" s="180" t="n">
        <v>12564.3</v>
      </c>
      <c r="F719" s="180" t="n">
        <v>12564.3</v>
      </c>
      <c r="G719" s="68" t="n">
        <f aca="false">F719*$M$7</f>
        <v>12978.9219</v>
      </c>
      <c r="H719" s="176" t="n">
        <f aca="false">G719*$N$7</f>
        <v>13407.2263227</v>
      </c>
      <c r="I719" s="176" t="n">
        <f aca="false">H719*$O$7</f>
        <v>13836.2575650264</v>
      </c>
      <c r="J719" s="68" t="n">
        <f aca="false">I719*$P$7</f>
        <v>14306.6903222373</v>
      </c>
      <c r="K719" s="68" t="n">
        <f aca="false">E719+F719+G719+H719+I719+J719</f>
        <v>79657.6961099637</v>
      </c>
    </row>
    <row r="720" customFormat="false" ht="12.75" hidden="false" customHeight="true" outlineLevel="0" collapsed="false">
      <c r="A720" s="65"/>
      <c r="B720" s="184"/>
      <c r="C720" s="19"/>
      <c r="D720" s="77" t="s">
        <v>281</v>
      </c>
      <c r="E720" s="178" t="s">
        <v>89</v>
      </c>
      <c r="F720" s="178" t="s">
        <v>89</v>
      </c>
      <c r="G720" s="68" t="e">
        <f aca="false">F720*$M$7</f>
        <v>#VALUE!</v>
      </c>
      <c r="H720" s="176" t="e">
        <f aca="false">G720*$N$7</f>
        <v>#VALUE!</v>
      </c>
      <c r="I720" s="176" t="e">
        <f aca="false">H720*$O$7</f>
        <v>#VALUE!</v>
      </c>
      <c r="J720" s="68" t="e">
        <f aca="false">I720*$P$7</f>
        <v>#VALUE!</v>
      </c>
      <c r="K720" s="68" t="e">
        <f aca="false">E720+F720+G720+H720+I720+J720</f>
        <v>#VALUE!</v>
      </c>
    </row>
    <row r="721" customFormat="false" ht="12.75" hidden="false" customHeight="true" outlineLevel="0" collapsed="false">
      <c r="A721" s="65"/>
      <c r="B721" s="184"/>
      <c r="C721" s="19"/>
      <c r="D721" s="77" t="s">
        <v>32</v>
      </c>
      <c r="E721" s="178" t="s">
        <v>89</v>
      </c>
      <c r="F721" s="178" t="s">
        <v>89</v>
      </c>
      <c r="G721" s="68" t="e">
        <f aca="false">F721*$M$7</f>
        <v>#VALUE!</v>
      </c>
      <c r="H721" s="176" t="e">
        <f aca="false">G721*$N$7</f>
        <v>#VALUE!</v>
      </c>
      <c r="I721" s="176" t="e">
        <f aca="false">H721*$O$7</f>
        <v>#VALUE!</v>
      </c>
      <c r="J721" s="68" t="e">
        <f aca="false">I721*$P$7</f>
        <v>#VALUE!</v>
      </c>
      <c r="K721" s="68" t="e">
        <f aca="false">E721+F721+G721+H721+I721+J721</f>
        <v>#VALUE!</v>
      </c>
    </row>
    <row r="722" customFormat="false" ht="12.75" hidden="false" customHeight="true" outlineLevel="0" collapsed="false">
      <c r="A722" s="20" t="s">
        <v>259</v>
      </c>
      <c r="B722" s="184" t="s">
        <v>260</v>
      </c>
      <c r="C722" s="19" t="s">
        <v>35</v>
      </c>
      <c r="D722" s="77" t="s">
        <v>28</v>
      </c>
      <c r="E722" s="81" t="e">
        <f aca="false">E723+E724+E725+E726</f>
        <v>#VALUE!</v>
      </c>
      <c r="F722" s="81" t="e">
        <f aca="false">F723+F724+F725+F726</f>
        <v>#VALUE!</v>
      </c>
      <c r="G722" s="81" t="e">
        <f aca="false">G723+G724+G725+G726</f>
        <v>#VALUE!</v>
      </c>
      <c r="H722" s="81" t="e">
        <f aca="false">H723+H724+H725+H726</f>
        <v>#VALUE!</v>
      </c>
      <c r="I722" s="81" t="e">
        <f aca="false">I723+I724+I725+I726</f>
        <v>#VALUE!</v>
      </c>
      <c r="J722" s="81" t="e">
        <f aca="false">J723+J724+J725+J726</f>
        <v>#VALUE!</v>
      </c>
      <c r="K722" s="81" t="e">
        <f aca="false">K723+K724+K725+K726</f>
        <v>#VALUE!</v>
      </c>
    </row>
    <row r="723" customFormat="false" ht="12.75" hidden="false" customHeight="true" outlineLevel="0" collapsed="false">
      <c r="A723" s="65"/>
      <c r="B723" s="184"/>
      <c r="C723" s="19"/>
      <c r="D723" s="77" t="s">
        <v>29</v>
      </c>
      <c r="E723" s="178" t="s">
        <v>89</v>
      </c>
      <c r="F723" s="178" t="s">
        <v>89</v>
      </c>
      <c r="G723" s="68" t="e">
        <f aca="false">F723*$M$7</f>
        <v>#VALUE!</v>
      </c>
      <c r="H723" s="176" t="e">
        <f aca="false">G723*$N$7</f>
        <v>#VALUE!</v>
      </c>
      <c r="I723" s="176" t="e">
        <f aca="false">H723*$O$7</f>
        <v>#VALUE!</v>
      </c>
      <c r="J723" s="68" t="e">
        <f aca="false">I723*$P$7</f>
        <v>#VALUE!</v>
      </c>
      <c r="K723" s="68" t="e">
        <f aca="false">E723+F723+G723+H723+I723+J723</f>
        <v>#VALUE!</v>
      </c>
    </row>
    <row r="724" customFormat="false" ht="12.75" hidden="false" customHeight="true" outlineLevel="0" collapsed="false">
      <c r="A724" s="65"/>
      <c r="B724" s="184"/>
      <c r="C724" s="19"/>
      <c r="D724" s="77" t="s">
        <v>30</v>
      </c>
      <c r="E724" s="178" t="s">
        <v>89</v>
      </c>
      <c r="F724" s="178" t="s">
        <v>89</v>
      </c>
      <c r="G724" s="68" t="e">
        <f aca="false">F724*$M$7</f>
        <v>#VALUE!</v>
      </c>
      <c r="H724" s="176" t="e">
        <f aca="false">G724*$N$7</f>
        <v>#VALUE!</v>
      </c>
      <c r="I724" s="176" t="e">
        <f aca="false">H724*$O$7</f>
        <v>#VALUE!</v>
      </c>
      <c r="J724" s="68" t="e">
        <f aca="false">I724*$P$7</f>
        <v>#VALUE!</v>
      </c>
      <c r="K724" s="68" t="e">
        <f aca="false">E724+F724+G724+H724+I724+J724</f>
        <v>#VALUE!</v>
      </c>
    </row>
    <row r="725" customFormat="false" ht="12.75" hidden="false" customHeight="true" outlineLevel="0" collapsed="false">
      <c r="A725" s="65"/>
      <c r="B725" s="184"/>
      <c r="C725" s="19"/>
      <c r="D725" s="77" t="s">
        <v>281</v>
      </c>
      <c r="E725" s="181" t="n">
        <v>184582.7</v>
      </c>
      <c r="F725" s="181" t="n">
        <v>184582.7</v>
      </c>
      <c r="G725" s="68" t="n">
        <f aca="false">F725*$M$7</f>
        <v>190673.9291</v>
      </c>
      <c r="H725" s="176" t="n">
        <f aca="false">G725*$N$7</f>
        <v>196966.1687603</v>
      </c>
      <c r="I725" s="176" t="n">
        <f aca="false">H725*$O$7</f>
        <v>203269.08616063</v>
      </c>
      <c r="J725" s="68" t="n">
        <f aca="false">I725*$P$7</f>
        <v>210180.235090091</v>
      </c>
      <c r="K725" s="68" t="n">
        <f aca="false">E725+F725+G725+H725+I725+J725</f>
        <v>1170254.81911102</v>
      </c>
    </row>
    <row r="726" customFormat="false" ht="12.75" hidden="false" customHeight="true" outlineLevel="0" collapsed="false">
      <c r="A726" s="65"/>
      <c r="B726" s="184"/>
      <c r="C726" s="19"/>
      <c r="D726" s="77" t="s">
        <v>32</v>
      </c>
      <c r="E726" s="178" t="s">
        <v>89</v>
      </c>
      <c r="F726" s="178" t="s">
        <v>89</v>
      </c>
      <c r="G726" s="68" t="e">
        <f aca="false">F726*$M$7</f>
        <v>#VALUE!</v>
      </c>
      <c r="H726" s="176" t="e">
        <f aca="false">G726*$N$7</f>
        <v>#VALUE!</v>
      </c>
      <c r="I726" s="176" t="e">
        <f aca="false">H726*$O$7</f>
        <v>#VALUE!</v>
      </c>
      <c r="J726" s="68" t="e">
        <f aca="false">I726*$P$7</f>
        <v>#VALUE!</v>
      </c>
      <c r="K726" s="68" t="e">
        <f aca="false">E726+F726+G726+H726+I726+J726</f>
        <v>#VALUE!</v>
      </c>
    </row>
    <row r="727" s="83" customFormat="true" ht="27" hidden="false" customHeight="true" outlineLevel="0" collapsed="false">
      <c r="A727" s="78" t="s">
        <v>261</v>
      </c>
      <c r="B727" s="113" t="s">
        <v>364</v>
      </c>
      <c r="C727" s="79" t="s">
        <v>27</v>
      </c>
      <c r="D727" s="79" t="s">
        <v>28</v>
      </c>
      <c r="E727" s="81" t="e">
        <f aca="false">E728+E729+E730+E731</f>
        <v>#VALUE!</v>
      </c>
      <c r="F727" s="81" t="e">
        <f aca="false">F728+F729+F730+F731</f>
        <v>#VALUE!</v>
      </c>
      <c r="G727" s="81" t="e">
        <f aca="false">G728+G729+G730+G731</f>
        <v>#VALUE!</v>
      </c>
      <c r="H727" s="81" t="e">
        <f aca="false">H728+H729+H730+H731</f>
        <v>#VALUE!</v>
      </c>
      <c r="I727" s="81" t="e">
        <f aca="false">I728+I729+I730+I731</f>
        <v>#VALUE!</v>
      </c>
      <c r="J727" s="81" t="e">
        <f aca="false">J728+J729+J730+J731</f>
        <v>#VALUE!</v>
      </c>
      <c r="K727" s="81" t="e">
        <f aca="false">K728+K729+K730+K731</f>
        <v>#VALUE!</v>
      </c>
      <c r="L727" s="82" t="s">
        <v>371</v>
      </c>
    </row>
    <row r="728" customFormat="false" ht="12.75" hidden="false" customHeight="true" outlineLevel="0" collapsed="false">
      <c r="A728" s="65"/>
      <c r="B728" s="113"/>
      <c r="C728" s="66"/>
      <c r="D728" s="77" t="s">
        <v>29</v>
      </c>
      <c r="E728" s="68" t="e">
        <f aca="false">E733</f>
        <v>#VALUE!</v>
      </c>
      <c r="F728" s="68" t="e">
        <f aca="false">F733</f>
        <v>#VALUE!</v>
      </c>
      <c r="G728" s="68" t="e">
        <f aca="false">G733</f>
        <v>#VALUE!</v>
      </c>
      <c r="H728" s="68" t="e">
        <f aca="false">H733</f>
        <v>#VALUE!</v>
      </c>
      <c r="I728" s="68" t="e">
        <f aca="false">I733</f>
        <v>#VALUE!</v>
      </c>
      <c r="J728" s="68" t="e">
        <f aca="false">J733</f>
        <v>#VALUE!</v>
      </c>
      <c r="K728" s="68" t="e">
        <f aca="false">E728+F728+G728+H728+I728+J728</f>
        <v>#VALUE!</v>
      </c>
    </row>
    <row r="729" customFormat="false" ht="12.75" hidden="false" customHeight="true" outlineLevel="0" collapsed="false">
      <c r="A729" s="65"/>
      <c r="B729" s="113"/>
      <c r="C729" s="66"/>
      <c r="D729" s="77" t="s">
        <v>30</v>
      </c>
      <c r="E729" s="68" t="e">
        <f aca="false">E734</f>
        <v>#VALUE!</v>
      </c>
      <c r="F729" s="68" t="e">
        <f aca="false">F734</f>
        <v>#VALUE!</v>
      </c>
      <c r="G729" s="68" t="e">
        <f aca="false">G734</f>
        <v>#VALUE!</v>
      </c>
      <c r="H729" s="68" t="e">
        <f aca="false">H734</f>
        <v>#VALUE!</v>
      </c>
      <c r="I729" s="68" t="e">
        <f aca="false">I734</f>
        <v>#VALUE!</v>
      </c>
      <c r="J729" s="68" t="e">
        <f aca="false">J734</f>
        <v>#VALUE!</v>
      </c>
      <c r="K729" s="68" t="e">
        <f aca="false">E729+F729+G729+H729+I729+J729</f>
        <v>#VALUE!</v>
      </c>
    </row>
    <row r="730" customFormat="false" ht="12.75" hidden="false" customHeight="true" outlineLevel="0" collapsed="false">
      <c r="A730" s="65"/>
      <c r="B730" s="113"/>
      <c r="C730" s="66"/>
      <c r="D730" s="77" t="s">
        <v>281</v>
      </c>
      <c r="E730" s="68" t="e">
        <f aca="false">E735</f>
        <v>#VALUE!</v>
      </c>
      <c r="F730" s="68" t="e">
        <f aca="false">F735</f>
        <v>#VALUE!</v>
      </c>
      <c r="G730" s="68" t="e">
        <f aca="false">G735</f>
        <v>#VALUE!</v>
      </c>
      <c r="H730" s="68" t="e">
        <f aca="false">H735</f>
        <v>#VALUE!</v>
      </c>
      <c r="I730" s="68" t="e">
        <f aca="false">I735</f>
        <v>#VALUE!</v>
      </c>
      <c r="J730" s="68" t="e">
        <f aca="false">J735</f>
        <v>#VALUE!</v>
      </c>
      <c r="K730" s="68" t="e">
        <f aca="false">E730+F730+G730+H730+I730+J730</f>
        <v>#VALUE!</v>
      </c>
    </row>
    <row r="731" customFormat="false" ht="12.75" hidden="false" customHeight="true" outlineLevel="0" collapsed="false">
      <c r="A731" s="65"/>
      <c r="B731" s="113"/>
      <c r="C731" s="66"/>
      <c r="D731" s="77" t="s">
        <v>32</v>
      </c>
      <c r="E731" s="68" t="e">
        <f aca="false">E736</f>
        <v>#VALUE!</v>
      </c>
      <c r="F731" s="68" t="e">
        <f aca="false">F736</f>
        <v>#VALUE!</v>
      </c>
      <c r="G731" s="68" t="e">
        <f aca="false">G736</f>
        <v>#VALUE!</v>
      </c>
      <c r="H731" s="68" t="e">
        <f aca="false">H736</f>
        <v>#VALUE!</v>
      </c>
      <c r="I731" s="68" t="e">
        <f aca="false">I736</f>
        <v>#VALUE!</v>
      </c>
      <c r="J731" s="68" t="e">
        <f aca="false">J736</f>
        <v>#VALUE!</v>
      </c>
      <c r="K731" s="68" t="e">
        <f aca="false">E731+F731+G731+H731+I731+J731</f>
        <v>#VALUE!</v>
      </c>
    </row>
    <row r="732" customFormat="false" ht="27" hidden="false" customHeight="true" outlineLevel="0" collapsed="false">
      <c r="A732" s="65"/>
      <c r="B732" s="113"/>
      <c r="C732" s="113" t="s">
        <v>35</v>
      </c>
      <c r="D732" s="79" t="s">
        <v>28</v>
      </c>
      <c r="E732" s="81" t="e">
        <f aca="false">E733+E734+E735+E736</f>
        <v>#VALUE!</v>
      </c>
      <c r="F732" s="81" t="e">
        <f aca="false">F733+F734+F735+F736</f>
        <v>#VALUE!</v>
      </c>
      <c r="G732" s="81" t="e">
        <f aca="false">G733+G734+G735+G736</f>
        <v>#VALUE!</v>
      </c>
      <c r="H732" s="81" t="e">
        <f aca="false">H733+H734+H735+H736</f>
        <v>#VALUE!</v>
      </c>
      <c r="I732" s="81" t="e">
        <f aca="false">I733+I734+I735+I736</f>
        <v>#VALUE!</v>
      </c>
      <c r="J732" s="81" t="e">
        <f aca="false">J733+J734+J735+J736</f>
        <v>#VALUE!</v>
      </c>
      <c r="K732" s="81" t="e">
        <f aca="false">K733+K734+K735+K736</f>
        <v>#VALUE!</v>
      </c>
    </row>
    <row r="733" customFormat="false" ht="12.75" hidden="false" customHeight="true" outlineLevel="0" collapsed="false">
      <c r="A733" s="65"/>
      <c r="B733" s="113"/>
      <c r="C733" s="113"/>
      <c r="D733" s="77" t="s">
        <v>29</v>
      </c>
      <c r="E733" s="68" t="e">
        <f aca="false">E738+E743+E748+E753+E758+E763</f>
        <v>#VALUE!</v>
      </c>
      <c r="F733" s="68" t="e">
        <f aca="false">F738+F743+F748+F753+F758+F763</f>
        <v>#VALUE!</v>
      </c>
      <c r="G733" s="68" t="e">
        <f aca="false">G738+G743+G748+G753+G758+G763</f>
        <v>#VALUE!</v>
      </c>
      <c r="H733" s="68" t="e">
        <f aca="false">H738+H743+H748+H753+H758+H763</f>
        <v>#VALUE!</v>
      </c>
      <c r="I733" s="68" t="e">
        <f aca="false">I738+I743+I748+I753+I758+I763</f>
        <v>#VALUE!</v>
      </c>
      <c r="J733" s="68" t="e">
        <f aca="false">J738+J743+J748+J753+J758+J763</f>
        <v>#VALUE!</v>
      </c>
      <c r="K733" s="68" t="e">
        <f aca="false">E733+F733+G733+H733+I733+J733</f>
        <v>#VALUE!</v>
      </c>
    </row>
    <row r="734" customFormat="false" ht="12.75" hidden="false" customHeight="true" outlineLevel="0" collapsed="false">
      <c r="A734" s="65"/>
      <c r="B734" s="113"/>
      <c r="C734" s="113"/>
      <c r="D734" s="77" t="s">
        <v>30</v>
      </c>
      <c r="E734" s="68" t="e">
        <f aca="false">E739+E744+E749+E754+E759+E764</f>
        <v>#VALUE!</v>
      </c>
      <c r="F734" s="68" t="e">
        <f aca="false">F739+F744+F749+F754+F759+F764</f>
        <v>#VALUE!</v>
      </c>
      <c r="G734" s="68" t="e">
        <f aca="false">G739+G744+G749+G754+G759+G764</f>
        <v>#VALUE!</v>
      </c>
      <c r="H734" s="68" t="e">
        <f aca="false">H739+H744+H749+H754+H759+H764</f>
        <v>#VALUE!</v>
      </c>
      <c r="I734" s="68" t="e">
        <f aca="false">I739+I744+I749+I754+I759+I764</f>
        <v>#VALUE!</v>
      </c>
      <c r="J734" s="68" t="e">
        <f aca="false">J739+J744+J749+J754+J759+J764</f>
        <v>#VALUE!</v>
      </c>
      <c r="K734" s="68" t="e">
        <f aca="false">E734+F734+G734+H734+I734+J734</f>
        <v>#VALUE!</v>
      </c>
    </row>
    <row r="735" customFormat="false" ht="12.75" hidden="false" customHeight="true" outlineLevel="0" collapsed="false">
      <c r="A735" s="65"/>
      <c r="B735" s="113"/>
      <c r="C735" s="113"/>
      <c r="D735" s="77" t="s">
        <v>281</v>
      </c>
      <c r="E735" s="68" t="e">
        <f aca="false">E740+E745+E750+E755+E760+E765</f>
        <v>#VALUE!</v>
      </c>
      <c r="F735" s="68" t="e">
        <f aca="false">F740+F745+F750+F755+F760+F765</f>
        <v>#VALUE!</v>
      </c>
      <c r="G735" s="68" t="e">
        <f aca="false">G740+G745+G750+G755+G760+G765</f>
        <v>#VALUE!</v>
      </c>
      <c r="H735" s="68" t="e">
        <f aca="false">H740+H745+H750+H755+H760+H765</f>
        <v>#VALUE!</v>
      </c>
      <c r="I735" s="68" t="e">
        <f aca="false">I740+I745+I750+I755+I760+I765</f>
        <v>#VALUE!</v>
      </c>
      <c r="J735" s="68" t="e">
        <f aca="false">J740+J745+J750+J755+J760+J765</f>
        <v>#VALUE!</v>
      </c>
      <c r="K735" s="68" t="e">
        <f aca="false">E735+F735+G735+H735+I735+J735</f>
        <v>#VALUE!</v>
      </c>
    </row>
    <row r="736" customFormat="false" ht="12.75" hidden="false" customHeight="true" outlineLevel="0" collapsed="false">
      <c r="A736" s="65"/>
      <c r="B736" s="113"/>
      <c r="C736" s="113"/>
      <c r="D736" s="77" t="s">
        <v>32</v>
      </c>
      <c r="E736" s="68" t="e">
        <f aca="false">E741+E746+E751+E756+E761+E766</f>
        <v>#VALUE!</v>
      </c>
      <c r="F736" s="68" t="e">
        <f aca="false">F741+F746+F751+F756+F761+F766</f>
        <v>#VALUE!</v>
      </c>
      <c r="G736" s="68" t="e">
        <f aca="false">G741+G746+G751+G756+G761+G766</f>
        <v>#VALUE!</v>
      </c>
      <c r="H736" s="68" t="e">
        <f aca="false">H741+H746+H751+H756+H761+H766</f>
        <v>#VALUE!</v>
      </c>
      <c r="I736" s="68" t="e">
        <f aca="false">I741+I746+I751+I756+I761+I766</f>
        <v>#VALUE!</v>
      </c>
      <c r="J736" s="68" t="e">
        <f aca="false">J741+J746+J751+J756+J761+J766</f>
        <v>#VALUE!</v>
      </c>
      <c r="K736" s="68" t="e">
        <f aca="false">E736+F736+G736+H736+I736+J736</f>
        <v>#VALUE!</v>
      </c>
    </row>
    <row r="737" customFormat="false" ht="11.25" hidden="false" customHeight="true" outlineLevel="0" collapsed="false">
      <c r="A737" s="20" t="s">
        <v>263</v>
      </c>
      <c r="B737" s="19" t="s">
        <v>264</v>
      </c>
      <c r="C737" s="19" t="s">
        <v>35</v>
      </c>
      <c r="D737" s="77" t="s">
        <v>28</v>
      </c>
      <c r="E737" s="81" t="e">
        <f aca="false">E738+E739+E740+E741</f>
        <v>#VALUE!</v>
      </c>
      <c r="F737" s="81" t="e">
        <f aca="false">F738+F739+F740+F741</f>
        <v>#VALUE!</v>
      </c>
      <c r="G737" s="81" t="e">
        <f aca="false">G738+G739+G740+G741</f>
        <v>#VALUE!</v>
      </c>
      <c r="H737" s="81" t="e">
        <f aca="false">H738+H739+H740+H741</f>
        <v>#VALUE!</v>
      </c>
      <c r="I737" s="81" t="e">
        <f aca="false">I738+I739+I740+I741</f>
        <v>#VALUE!</v>
      </c>
      <c r="J737" s="81" t="e">
        <f aca="false">J738+J739+J740+J741</f>
        <v>#VALUE!</v>
      </c>
      <c r="K737" s="81" t="e">
        <f aca="false">K738+K739+K740+K741</f>
        <v>#VALUE!</v>
      </c>
    </row>
    <row r="738" customFormat="false" ht="11.25" hidden="false" customHeight="true" outlineLevel="0" collapsed="false">
      <c r="A738" s="65"/>
      <c r="B738" s="19"/>
      <c r="C738" s="19"/>
      <c r="D738" s="77" t="s">
        <v>29</v>
      </c>
      <c r="E738" s="178" t="s">
        <v>89</v>
      </c>
      <c r="F738" s="178" t="s">
        <v>89</v>
      </c>
      <c r="G738" s="68" t="e">
        <f aca="false">F738*$M$7</f>
        <v>#VALUE!</v>
      </c>
      <c r="H738" s="176" t="e">
        <f aca="false">G738*$N$7</f>
        <v>#VALUE!</v>
      </c>
      <c r="I738" s="176" t="e">
        <f aca="false">H738*$O$7</f>
        <v>#VALUE!</v>
      </c>
      <c r="J738" s="68" t="e">
        <f aca="false">I738*$P$7</f>
        <v>#VALUE!</v>
      </c>
      <c r="K738" s="68" t="e">
        <f aca="false">E738+F738+G738+H738+I738+J738</f>
        <v>#VALUE!</v>
      </c>
    </row>
    <row r="739" customFormat="false" ht="11.25" hidden="false" customHeight="true" outlineLevel="0" collapsed="false">
      <c r="A739" s="65"/>
      <c r="B739" s="19"/>
      <c r="C739" s="19"/>
      <c r="D739" s="77" t="s">
        <v>30</v>
      </c>
      <c r="E739" s="178" t="s">
        <v>89</v>
      </c>
      <c r="F739" s="178" t="s">
        <v>89</v>
      </c>
      <c r="G739" s="68" t="e">
        <f aca="false">F739*$M$7</f>
        <v>#VALUE!</v>
      </c>
      <c r="H739" s="176" t="e">
        <f aca="false">G739*$N$7</f>
        <v>#VALUE!</v>
      </c>
      <c r="I739" s="176" t="e">
        <f aca="false">H739*$O$7</f>
        <v>#VALUE!</v>
      </c>
      <c r="J739" s="68" t="e">
        <f aca="false">I739*$P$7</f>
        <v>#VALUE!</v>
      </c>
      <c r="K739" s="68" t="e">
        <f aca="false">E739+F739+G739+H739+I739+J739</f>
        <v>#VALUE!</v>
      </c>
    </row>
    <row r="740" customFormat="false" ht="11.25" hidden="false" customHeight="true" outlineLevel="0" collapsed="false">
      <c r="A740" s="65"/>
      <c r="B740" s="19"/>
      <c r="C740" s="19"/>
      <c r="D740" s="77" t="s">
        <v>281</v>
      </c>
      <c r="E740" s="178" t="s">
        <v>265</v>
      </c>
      <c r="F740" s="178" t="s">
        <v>265</v>
      </c>
      <c r="G740" s="68" t="e">
        <f aca="false">F740*$M$7</f>
        <v>#VALUE!</v>
      </c>
      <c r="H740" s="176" t="e">
        <f aca="false">G740*$N$7</f>
        <v>#VALUE!</v>
      </c>
      <c r="I740" s="176" t="e">
        <f aca="false">H740*$O$7</f>
        <v>#VALUE!</v>
      </c>
      <c r="J740" s="68" t="e">
        <f aca="false">I740*$P$7</f>
        <v>#VALUE!</v>
      </c>
      <c r="K740" s="68" t="e">
        <f aca="false">E740+F740+G740+H740+I740+J740</f>
        <v>#VALUE!</v>
      </c>
    </row>
    <row r="741" customFormat="false" ht="11.25" hidden="false" customHeight="true" outlineLevel="0" collapsed="false">
      <c r="A741" s="65"/>
      <c r="B741" s="19"/>
      <c r="C741" s="19"/>
      <c r="D741" s="77" t="s">
        <v>32</v>
      </c>
      <c r="E741" s="178" t="s">
        <v>89</v>
      </c>
      <c r="F741" s="178" t="s">
        <v>89</v>
      </c>
      <c r="G741" s="68" t="e">
        <f aca="false">F741*$M$7</f>
        <v>#VALUE!</v>
      </c>
      <c r="H741" s="176" t="e">
        <f aca="false">G741*$N$7</f>
        <v>#VALUE!</v>
      </c>
      <c r="I741" s="176" t="e">
        <f aca="false">H741*$O$7</f>
        <v>#VALUE!</v>
      </c>
      <c r="J741" s="68" t="e">
        <f aca="false">I741*$P$7</f>
        <v>#VALUE!</v>
      </c>
      <c r="K741" s="68" t="e">
        <f aca="false">E741+F741+G741+H741+I741+J741</f>
        <v>#VALUE!</v>
      </c>
    </row>
    <row r="742" customFormat="false" ht="11.25" hidden="false" customHeight="true" outlineLevel="0" collapsed="false">
      <c r="A742" s="20" t="s">
        <v>266</v>
      </c>
      <c r="B742" s="19" t="s">
        <v>267</v>
      </c>
      <c r="C742" s="19" t="s">
        <v>35</v>
      </c>
      <c r="D742" s="77" t="s">
        <v>28</v>
      </c>
      <c r="E742" s="81" t="e">
        <f aca="false">E743+E744+E745+E746</f>
        <v>#VALUE!</v>
      </c>
      <c r="F742" s="81" t="e">
        <f aca="false">F743+F744+F745+F746</f>
        <v>#VALUE!</v>
      </c>
      <c r="G742" s="81" t="e">
        <f aca="false">G743+G744+G745+G746</f>
        <v>#VALUE!</v>
      </c>
      <c r="H742" s="81" t="e">
        <f aca="false">H743+H744+H745+H746</f>
        <v>#VALUE!</v>
      </c>
      <c r="I742" s="81" t="e">
        <f aca="false">I743+I744+I745+I746</f>
        <v>#VALUE!</v>
      </c>
      <c r="J742" s="81" t="e">
        <f aca="false">J743+J744+J745+J746</f>
        <v>#VALUE!</v>
      </c>
      <c r="K742" s="81" t="e">
        <f aca="false">K743+K744+K745+K746</f>
        <v>#VALUE!</v>
      </c>
    </row>
    <row r="743" customFormat="false" ht="11.25" hidden="false" customHeight="true" outlineLevel="0" collapsed="false">
      <c r="A743" s="65"/>
      <c r="B743" s="19"/>
      <c r="C743" s="19"/>
      <c r="D743" s="77" t="s">
        <v>29</v>
      </c>
      <c r="E743" s="178" t="s">
        <v>89</v>
      </c>
      <c r="F743" s="178" t="s">
        <v>89</v>
      </c>
      <c r="G743" s="68" t="e">
        <f aca="false">F743*$M$7</f>
        <v>#VALUE!</v>
      </c>
      <c r="H743" s="176" t="e">
        <f aca="false">G743*$N$7</f>
        <v>#VALUE!</v>
      </c>
      <c r="I743" s="176" t="e">
        <f aca="false">H743*$O$7</f>
        <v>#VALUE!</v>
      </c>
      <c r="J743" s="68" t="e">
        <f aca="false">I743*$P$7</f>
        <v>#VALUE!</v>
      </c>
      <c r="K743" s="68" t="e">
        <f aca="false">E743+F743+G743+H743+I743+J743</f>
        <v>#VALUE!</v>
      </c>
    </row>
    <row r="744" customFormat="false" ht="11.25" hidden="false" customHeight="true" outlineLevel="0" collapsed="false">
      <c r="A744" s="65"/>
      <c r="B744" s="19"/>
      <c r="C744" s="19"/>
      <c r="D744" s="77" t="s">
        <v>30</v>
      </c>
      <c r="E744" s="178" t="s">
        <v>89</v>
      </c>
      <c r="F744" s="178" t="s">
        <v>89</v>
      </c>
      <c r="G744" s="68" t="e">
        <f aca="false">F744*$M$7</f>
        <v>#VALUE!</v>
      </c>
      <c r="H744" s="176" t="e">
        <f aca="false">G744*$N$7</f>
        <v>#VALUE!</v>
      </c>
      <c r="I744" s="176" t="e">
        <f aca="false">H744*$O$7</f>
        <v>#VALUE!</v>
      </c>
      <c r="J744" s="68" t="e">
        <f aca="false">I744*$P$7</f>
        <v>#VALUE!</v>
      </c>
      <c r="K744" s="68" t="e">
        <f aca="false">E744+F744+G744+H744+I744+J744</f>
        <v>#VALUE!</v>
      </c>
    </row>
    <row r="745" customFormat="false" ht="11.25" hidden="false" customHeight="true" outlineLevel="0" collapsed="false">
      <c r="A745" s="65"/>
      <c r="B745" s="19"/>
      <c r="C745" s="19"/>
      <c r="D745" s="77" t="s">
        <v>281</v>
      </c>
      <c r="E745" s="178" t="s">
        <v>265</v>
      </c>
      <c r="F745" s="178" t="s">
        <v>265</v>
      </c>
      <c r="G745" s="68" t="e">
        <f aca="false">F745*$M$7</f>
        <v>#VALUE!</v>
      </c>
      <c r="H745" s="176" t="e">
        <f aca="false">G745*$N$7</f>
        <v>#VALUE!</v>
      </c>
      <c r="I745" s="176" t="e">
        <f aca="false">H745*$O$7</f>
        <v>#VALUE!</v>
      </c>
      <c r="J745" s="68" t="e">
        <f aca="false">I745*$P$7</f>
        <v>#VALUE!</v>
      </c>
      <c r="K745" s="68" t="e">
        <f aca="false">E745+F745+G745+H745+I745+J745</f>
        <v>#VALUE!</v>
      </c>
    </row>
    <row r="746" customFormat="false" ht="11.25" hidden="false" customHeight="true" outlineLevel="0" collapsed="false">
      <c r="A746" s="65"/>
      <c r="B746" s="19"/>
      <c r="C746" s="19"/>
      <c r="D746" s="77" t="s">
        <v>32</v>
      </c>
      <c r="E746" s="178" t="s">
        <v>89</v>
      </c>
      <c r="F746" s="178" t="s">
        <v>89</v>
      </c>
      <c r="G746" s="68" t="e">
        <f aca="false">F746*$M$7</f>
        <v>#VALUE!</v>
      </c>
      <c r="H746" s="176" t="e">
        <f aca="false">G746*$N$7</f>
        <v>#VALUE!</v>
      </c>
      <c r="I746" s="176" t="e">
        <f aca="false">H746*$O$7</f>
        <v>#VALUE!</v>
      </c>
      <c r="J746" s="68" t="e">
        <f aca="false">I746*$P$7</f>
        <v>#VALUE!</v>
      </c>
      <c r="K746" s="68" t="e">
        <f aca="false">E746+F746+G746+H746+I746+J746</f>
        <v>#VALUE!</v>
      </c>
    </row>
    <row r="747" customFormat="false" ht="11.25" hidden="false" customHeight="true" outlineLevel="0" collapsed="false">
      <c r="A747" s="20" t="s">
        <v>268</v>
      </c>
      <c r="B747" s="19" t="s">
        <v>269</v>
      </c>
      <c r="C747" s="19" t="s">
        <v>35</v>
      </c>
      <c r="D747" s="77" t="s">
        <v>28</v>
      </c>
      <c r="E747" s="81" t="e">
        <f aca="false">E748+E749+E750+E751</f>
        <v>#VALUE!</v>
      </c>
      <c r="F747" s="81" t="e">
        <f aca="false">F748+F749+F750+F751</f>
        <v>#VALUE!</v>
      </c>
      <c r="G747" s="81" t="e">
        <f aca="false">G748+G749+G750+G751</f>
        <v>#VALUE!</v>
      </c>
      <c r="H747" s="81" t="e">
        <f aca="false">H748+H749+H750+H751</f>
        <v>#VALUE!</v>
      </c>
      <c r="I747" s="81" t="e">
        <f aca="false">I748+I749+I750+I751</f>
        <v>#VALUE!</v>
      </c>
      <c r="J747" s="81" t="e">
        <f aca="false">J748+J749+J750+J751</f>
        <v>#VALUE!</v>
      </c>
      <c r="K747" s="81" t="e">
        <f aca="false">K748+K749+K750+K751</f>
        <v>#VALUE!</v>
      </c>
    </row>
    <row r="748" customFormat="false" ht="11.25" hidden="false" customHeight="true" outlineLevel="0" collapsed="false">
      <c r="A748" s="65"/>
      <c r="B748" s="19"/>
      <c r="C748" s="19"/>
      <c r="D748" s="77" t="s">
        <v>29</v>
      </c>
      <c r="E748" s="178" t="s">
        <v>89</v>
      </c>
      <c r="F748" s="178" t="s">
        <v>89</v>
      </c>
      <c r="G748" s="68" t="e">
        <f aca="false">F748*$M$7</f>
        <v>#VALUE!</v>
      </c>
      <c r="H748" s="176" t="e">
        <f aca="false">G748*$N$7</f>
        <v>#VALUE!</v>
      </c>
      <c r="I748" s="176" t="e">
        <f aca="false">H748*$O$7</f>
        <v>#VALUE!</v>
      </c>
      <c r="J748" s="68" t="e">
        <f aca="false">I748*$P$7</f>
        <v>#VALUE!</v>
      </c>
      <c r="K748" s="68" t="e">
        <f aca="false">E748+F748+G748+H748+I748+J748</f>
        <v>#VALUE!</v>
      </c>
    </row>
    <row r="749" customFormat="false" ht="11.25" hidden="false" customHeight="true" outlineLevel="0" collapsed="false">
      <c r="A749" s="65"/>
      <c r="B749" s="19"/>
      <c r="C749" s="19"/>
      <c r="D749" s="77" t="s">
        <v>30</v>
      </c>
      <c r="E749" s="178" t="s">
        <v>89</v>
      </c>
      <c r="F749" s="178" t="s">
        <v>89</v>
      </c>
      <c r="G749" s="68" t="e">
        <f aca="false">F749*$M$7</f>
        <v>#VALUE!</v>
      </c>
      <c r="H749" s="176" t="e">
        <f aca="false">G749*$N$7</f>
        <v>#VALUE!</v>
      </c>
      <c r="I749" s="176" t="e">
        <f aca="false">H749*$O$7</f>
        <v>#VALUE!</v>
      </c>
      <c r="J749" s="68" t="e">
        <f aca="false">I749*$P$7</f>
        <v>#VALUE!</v>
      </c>
      <c r="K749" s="68" t="e">
        <f aca="false">E749+F749+G749+H749+I749+J749</f>
        <v>#VALUE!</v>
      </c>
    </row>
    <row r="750" customFormat="false" ht="11.25" hidden="false" customHeight="true" outlineLevel="0" collapsed="false">
      <c r="A750" s="65"/>
      <c r="B750" s="19"/>
      <c r="C750" s="19"/>
      <c r="D750" s="77" t="s">
        <v>281</v>
      </c>
      <c r="E750" s="178" t="s">
        <v>417</v>
      </c>
      <c r="F750" s="178" t="s">
        <v>417</v>
      </c>
      <c r="G750" s="68" t="e">
        <f aca="false">F750*$M$7</f>
        <v>#VALUE!</v>
      </c>
      <c r="H750" s="176" t="e">
        <f aca="false">G750*$N$7</f>
        <v>#VALUE!</v>
      </c>
      <c r="I750" s="176" t="e">
        <f aca="false">H750*$O$7</f>
        <v>#VALUE!</v>
      </c>
      <c r="J750" s="68" t="e">
        <f aca="false">I750*$P$7</f>
        <v>#VALUE!</v>
      </c>
      <c r="K750" s="68" t="e">
        <f aca="false">E750+F750+G750+H750+I750+J750</f>
        <v>#VALUE!</v>
      </c>
    </row>
    <row r="751" customFormat="false" ht="11.25" hidden="false" customHeight="true" outlineLevel="0" collapsed="false">
      <c r="A751" s="65"/>
      <c r="B751" s="19"/>
      <c r="C751" s="19"/>
      <c r="D751" s="77" t="s">
        <v>32</v>
      </c>
      <c r="E751" s="178" t="s">
        <v>89</v>
      </c>
      <c r="F751" s="178" t="s">
        <v>89</v>
      </c>
      <c r="G751" s="68" t="e">
        <f aca="false">F751*$M$7</f>
        <v>#VALUE!</v>
      </c>
      <c r="H751" s="176" t="e">
        <f aca="false">G751*$N$7</f>
        <v>#VALUE!</v>
      </c>
      <c r="I751" s="176" t="e">
        <f aca="false">H751*$O$7</f>
        <v>#VALUE!</v>
      </c>
      <c r="J751" s="68" t="e">
        <f aca="false">I751*$P$7</f>
        <v>#VALUE!</v>
      </c>
      <c r="K751" s="68" t="e">
        <f aca="false">E751+F751+G751+H751+I751+J751</f>
        <v>#VALUE!</v>
      </c>
    </row>
    <row r="752" customFormat="false" ht="11.25" hidden="false" customHeight="true" outlineLevel="0" collapsed="false">
      <c r="A752" s="20" t="s">
        <v>270</v>
      </c>
      <c r="B752" s="19" t="s">
        <v>271</v>
      </c>
      <c r="C752" s="19" t="s">
        <v>35</v>
      </c>
      <c r="D752" s="77" t="s">
        <v>28</v>
      </c>
      <c r="E752" s="81" t="e">
        <f aca="false">E753+E754+E755+E756</f>
        <v>#VALUE!</v>
      </c>
      <c r="F752" s="81" t="e">
        <f aca="false">F753+F754+F755+F756</f>
        <v>#VALUE!</v>
      </c>
      <c r="G752" s="81" t="e">
        <f aca="false">G753+G754+G755+G756</f>
        <v>#VALUE!</v>
      </c>
      <c r="H752" s="81" t="e">
        <f aca="false">H753+H754+H755+H756</f>
        <v>#VALUE!</v>
      </c>
      <c r="I752" s="81" t="e">
        <f aca="false">I753+I754+I755+I756</f>
        <v>#VALUE!</v>
      </c>
      <c r="J752" s="81" t="e">
        <f aca="false">J753+J754+J755+J756</f>
        <v>#VALUE!</v>
      </c>
      <c r="K752" s="81" t="e">
        <f aca="false">K753+K754+K755+K756</f>
        <v>#VALUE!</v>
      </c>
    </row>
    <row r="753" customFormat="false" ht="11.25" hidden="false" customHeight="true" outlineLevel="0" collapsed="false">
      <c r="A753" s="65"/>
      <c r="B753" s="19"/>
      <c r="C753" s="19"/>
      <c r="D753" s="77" t="s">
        <v>29</v>
      </c>
      <c r="E753" s="178" t="s">
        <v>89</v>
      </c>
      <c r="F753" s="178" t="s">
        <v>89</v>
      </c>
      <c r="G753" s="68" t="e">
        <f aca="false">F753*$M$7</f>
        <v>#VALUE!</v>
      </c>
      <c r="H753" s="176" t="e">
        <f aca="false">G753*$N$7</f>
        <v>#VALUE!</v>
      </c>
      <c r="I753" s="176" t="e">
        <f aca="false">H753*$O$7</f>
        <v>#VALUE!</v>
      </c>
      <c r="J753" s="68" t="e">
        <f aca="false">I753*$P$7</f>
        <v>#VALUE!</v>
      </c>
      <c r="K753" s="68" t="e">
        <f aca="false">E753+F753+G753+H753+I753+J753</f>
        <v>#VALUE!</v>
      </c>
    </row>
    <row r="754" customFormat="false" ht="11.25" hidden="false" customHeight="true" outlineLevel="0" collapsed="false">
      <c r="A754" s="65"/>
      <c r="B754" s="19"/>
      <c r="C754" s="19"/>
      <c r="D754" s="77" t="s">
        <v>30</v>
      </c>
      <c r="E754" s="178" t="s">
        <v>89</v>
      </c>
      <c r="F754" s="178" t="s">
        <v>89</v>
      </c>
      <c r="G754" s="68" t="e">
        <f aca="false">F754*$M$7</f>
        <v>#VALUE!</v>
      </c>
      <c r="H754" s="176" t="e">
        <f aca="false">G754*$N$7</f>
        <v>#VALUE!</v>
      </c>
      <c r="I754" s="176" t="e">
        <f aca="false">H754*$O$7</f>
        <v>#VALUE!</v>
      </c>
      <c r="J754" s="68" t="e">
        <f aca="false">I754*$P$7</f>
        <v>#VALUE!</v>
      </c>
      <c r="K754" s="68" t="e">
        <f aca="false">E754+F754+G754+H754+I754+J754</f>
        <v>#VALUE!</v>
      </c>
    </row>
    <row r="755" customFormat="false" ht="11.25" hidden="false" customHeight="true" outlineLevel="0" collapsed="false">
      <c r="A755" s="65"/>
      <c r="B755" s="19"/>
      <c r="C755" s="19"/>
      <c r="D755" s="77" t="s">
        <v>281</v>
      </c>
      <c r="E755" s="178" t="s">
        <v>418</v>
      </c>
      <c r="F755" s="178" t="s">
        <v>418</v>
      </c>
      <c r="G755" s="68" t="e">
        <f aca="false">F755*$M$7</f>
        <v>#VALUE!</v>
      </c>
      <c r="H755" s="176" t="e">
        <f aca="false">G755*$N$7</f>
        <v>#VALUE!</v>
      </c>
      <c r="I755" s="176" t="e">
        <f aca="false">H755*$O$7</f>
        <v>#VALUE!</v>
      </c>
      <c r="J755" s="68" t="e">
        <f aca="false">I755*$P$7</f>
        <v>#VALUE!</v>
      </c>
      <c r="K755" s="68" t="e">
        <f aca="false">E755+F755+G755+H755+I755+J755</f>
        <v>#VALUE!</v>
      </c>
    </row>
    <row r="756" customFormat="false" ht="11.25" hidden="false" customHeight="true" outlineLevel="0" collapsed="false">
      <c r="A756" s="65"/>
      <c r="B756" s="19"/>
      <c r="C756" s="19"/>
      <c r="D756" s="77" t="s">
        <v>32</v>
      </c>
      <c r="E756" s="178" t="s">
        <v>89</v>
      </c>
      <c r="F756" s="178" t="s">
        <v>89</v>
      </c>
      <c r="G756" s="68" t="e">
        <f aca="false">F756*$M$7</f>
        <v>#VALUE!</v>
      </c>
      <c r="H756" s="176" t="e">
        <f aca="false">G756*$N$7</f>
        <v>#VALUE!</v>
      </c>
      <c r="I756" s="176" t="e">
        <f aca="false">H756*$O$7</f>
        <v>#VALUE!</v>
      </c>
      <c r="J756" s="68" t="e">
        <f aca="false">I756*$P$7</f>
        <v>#VALUE!</v>
      </c>
      <c r="K756" s="68" t="e">
        <f aca="false">E756+F756+G756+H756+I756+J756</f>
        <v>#VALUE!</v>
      </c>
    </row>
    <row r="757" customFormat="false" ht="11.25" hidden="false" customHeight="true" outlineLevel="0" collapsed="false">
      <c r="A757" s="20" t="s">
        <v>272</v>
      </c>
      <c r="B757" s="19" t="s">
        <v>273</v>
      </c>
      <c r="C757" s="19" t="s">
        <v>35</v>
      </c>
      <c r="D757" s="77" t="s">
        <v>28</v>
      </c>
      <c r="E757" s="81" t="e">
        <f aca="false">E758+E759+E760+E761</f>
        <v>#VALUE!</v>
      </c>
      <c r="F757" s="81" t="e">
        <f aca="false">F758+F759+F760+F761</f>
        <v>#VALUE!</v>
      </c>
      <c r="G757" s="81" t="e">
        <f aca="false">G758+G759+G760+G761</f>
        <v>#VALUE!</v>
      </c>
      <c r="H757" s="81" t="e">
        <f aca="false">H758+H759+H760+H761</f>
        <v>#VALUE!</v>
      </c>
      <c r="I757" s="81" t="e">
        <f aca="false">I758+I759+I760+I761</f>
        <v>#VALUE!</v>
      </c>
      <c r="J757" s="81" t="e">
        <f aca="false">J758+J759+J760+J761</f>
        <v>#VALUE!</v>
      </c>
      <c r="K757" s="81" t="e">
        <f aca="false">K758+K759+K760+K761</f>
        <v>#VALUE!</v>
      </c>
    </row>
    <row r="758" customFormat="false" ht="11.25" hidden="false" customHeight="true" outlineLevel="0" collapsed="false">
      <c r="A758" s="65"/>
      <c r="B758" s="19"/>
      <c r="C758" s="19"/>
      <c r="D758" s="77" t="s">
        <v>29</v>
      </c>
      <c r="E758" s="178" t="s">
        <v>89</v>
      </c>
      <c r="F758" s="178" t="s">
        <v>89</v>
      </c>
      <c r="G758" s="68" t="e">
        <f aca="false">F758*$M$7</f>
        <v>#VALUE!</v>
      </c>
      <c r="H758" s="176" t="e">
        <f aca="false">G758*$N$7</f>
        <v>#VALUE!</v>
      </c>
      <c r="I758" s="176" t="e">
        <f aca="false">H758*$O$7</f>
        <v>#VALUE!</v>
      </c>
      <c r="J758" s="68" t="e">
        <f aca="false">I758*$P$7</f>
        <v>#VALUE!</v>
      </c>
      <c r="K758" s="68" t="e">
        <f aca="false">E758+F758+G758+H758+I758+J758</f>
        <v>#VALUE!</v>
      </c>
    </row>
    <row r="759" customFormat="false" ht="11.25" hidden="false" customHeight="true" outlineLevel="0" collapsed="false">
      <c r="A759" s="65"/>
      <c r="B759" s="19"/>
      <c r="C759" s="19"/>
      <c r="D759" s="77" t="s">
        <v>30</v>
      </c>
      <c r="E759" s="178" t="s">
        <v>89</v>
      </c>
      <c r="F759" s="178" t="s">
        <v>89</v>
      </c>
      <c r="G759" s="68" t="e">
        <f aca="false">F759*$M$7</f>
        <v>#VALUE!</v>
      </c>
      <c r="H759" s="176" t="e">
        <f aca="false">G759*$N$7</f>
        <v>#VALUE!</v>
      </c>
      <c r="I759" s="176" t="e">
        <f aca="false">H759*$O$7</f>
        <v>#VALUE!</v>
      </c>
      <c r="J759" s="68" t="e">
        <f aca="false">I759*$P$7</f>
        <v>#VALUE!</v>
      </c>
      <c r="K759" s="68" t="e">
        <f aca="false">E759+F759+G759+H759+I759+J759</f>
        <v>#VALUE!</v>
      </c>
    </row>
    <row r="760" customFormat="false" ht="11.25" hidden="false" customHeight="true" outlineLevel="0" collapsed="false">
      <c r="A760" s="65"/>
      <c r="B760" s="19"/>
      <c r="C760" s="19"/>
      <c r="D760" s="77" t="s">
        <v>281</v>
      </c>
      <c r="E760" s="178" t="s">
        <v>419</v>
      </c>
      <c r="F760" s="178" t="s">
        <v>419</v>
      </c>
      <c r="G760" s="68" t="e">
        <f aca="false">F760*$M$7</f>
        <v>#VALUE!</v>
      </c>
      <c r="H760" s="176" t="e">
        <f aca="false">G760*$N$7</f>
        <v>#VALUE!</v>
      </c>
      <c r="I760" s="176" t="e">
        <f aca="false">H760*$O$7</f>
        <v>#VALUE!</v>
      </c>
      <c r="J760" s="68" t="e">
        <f aca="false">I760*$P$7</f>
        <v>#VALUE!</v>
      </c>
      <c r="K760" s="68" t="e">
        <f aca="false">E760+F760+G760+H760+I760+J760</f>
        <v>#VALUE!</v>
      </c>
      <c r="L760" s="34"/>
    </row>
    <row r="761" customFormat="false" ht="11.25" hidden="false" customHeight="true" outlineLevel="0" collapsed="false">
      <c r="A761" s="65"/>
      <c r="B761" s="19"/>
      <c r="C761" s="19"/>
      <c r="D761" s="77" t="s">
        <v>32</v>
      </c>
      <c r="E761" s="178" t="s">
        <v>89</v>
      </c>
      <c r="F761" s="178" t="s">
        <v>89</v>
      </c>
      <c r="G761" s="68" t="e">
        <f aca="false">F761*$M$7</f>
        <v>#VALUE!</v>
      </c>
      <c r="H761" s="176" t="e">
        <f aca="false">G761*$N$7</f>
        <v>#VALUE!</v>
      </c>
      <c r="I761" s="176" t="e">
        <f aca="false">H761*$O$7</f>
        <v>#VALUE!</v>
      </c>
      <c r="J761" s="68" t="e">
        <f aca="false">I761*$P$7</f>
        <v>#VALUE!</v>
      </c>
      <c r="K761" s="68" t="e">
        <f aca="false">E761+F761+G761+H761+I761+J761</f>
        <v>#VALUE!</v>
      </c>
    </row>
    <row r="762" customFormat="false" ht="11.25" hidden="false" customHeight="true" outlineLevel="0" collapsed="false">
      <c r="A762" s="20" t="s">
        <v>274</v>
      </c>
      <c r="B762" s="19" t="s">
        <v>341</v>
      </c>
      <c r="C762" s="19" t="s">
        <v>35</v>
      </c>
      <c r="D762" s="77" t="s">
        <v>28</v>
      </c>
      <c r="E762" s="81" t="e">
        <f aca="false">E763+E764+E765+E766</f>
        <v>#VALUE!</v>
      </c>
      <c r="F762" s="81" t="e">
        <f aca="false">F763+F764+F765+F766</f>
        <v>#VALUE!</v>
      </c>
      <c r="G762" s="81" t="e">
        <f aca="false">G763+G764+G765+G766</f>
        <v>#VALUE!</v>
      </c>
      <c r="H762" s="81" t="e">
        <f aca="false">H763+H764+H765+H766</f>
        <v>#VALUE!</v>
      </c>
      <c r="I762" s="81" t="e">
        <f aca="false">I763+I764+I765+I766</f>
        <v>#VALUE!</v>
      </c>
      <c r="J762" s="81" t="e">
        <f aca="false">J763+J764+J765+J766</f>
        <v>#VALUE!</v>
      </c>
      <c r="K762" s="81" t="e">
        <f aca="false">K763+K764+K765+K766</f>
        <v>#VALUE!</v>
      </c>
    </row>
    <row r="763" customFormat="false" ht="11.25" hidden="false" customHeight="true" outlineLevel="0" collapsed="false">
      <c r="A763" s="65"/>
      <c r="B763" s="19"/>
      <c r="C763" s="19"/>
      <c r="D763" s="77" t="s">
        <v>29</v>
      </c>
      <c r="E763" s="178" t="s">
        <v>89</v>
      </c>
      <c r="F763" s="178" t="s">
        <v>89</v>
      </c>
      <c r="G763" s="68" t="e">
        <f aca="false">F763*$M$7</f>
        <v>#VALUE!</v>
      </c>
      <c r="H763" s="176" t="e">
        <f aca="false">G763*$N$7</f>
        <v>#VALUE!</v>
      </c>
      <c r="I763" s="176" t="e">
        <f aca="false">H763*$O$7</f>
        <v>#VALUE!</v>
      </c>
      <c r="J763" s="68" t="e">
        <f aca="false">I763*$P$7</f>
        <v>#VALUE!</v>
      </c>
      <c r="K763" s="68" t="e">
        <f aca="false">E763+F763+G763+H763+I763+J763</f>
        <v>#VALUE!</v>
      </c>
    </row>
    <row r="764" customFormat="false" ht="11.25" hidden="false" customHeight="true" outlineLevel="0" collapsed="false">
      <c r="A764" s="65"/>
      <c r="B764" s="19"/>
      <c r="C764" s="19"/>
      <c r="D764" s="77" t="s">
        <v>30</v>
      </c>
      <c r="E764" s="178" t="s">
        <v>89</v>
      </c>
      <c r="F764" s="178" t="s">
        <v>89</v>
      </c>
      <c r="G764" s="68" t="e">
        <f aca="false">F764*$M$7</f>
        <v>#VALUE!</v>
      </c>
      <c r="H764" s="176" t="e">
        <f aca="false">G764*$N$7</f>
        <v>#VALUE!</v>
      </c>
      <c r="I764" s="176" t="e">
        <f aca="false">H764*$O$7</f>
        <v>#VALUE!</v>
      </c>
      <c r="J764" s="68" t="e">
        <f aca="false">I764*$P$7</f>
        <v>#VALUE!</v>
      </c>
      <c r="K764" s="68" t="e">
        <f aca="false">E764+F764+G764+H764+I764+J764</f>
        <v>#VALUE!</v>
      </c>
    </row>
    <row r="765" customFormat="false" ht="11.25" hidden="false" customHeight="true" outlineLevel="0" collapsed="false">
      <c r="A765" s="65"/>
      <c r="B765" s="19"/>
      <c r="C765" s="19"/>
      <c r="D765" s="77" t="s">
        <v>281</v>
      </c>
      <c r="E765" s="176" t="n">
        <v>1028</v>
      </c>
      <c r="F765" s="176" t="n">
        <v>1028</v>
      </c>
      <c r="G765" s="68" t="n">
        <f aca="false">F765*$M$7</f>
        <v>1061.924</v>
      </c>
      <c r="H765" s="176" t="n">
        <f aca="false">G765*$N$7</f>
        <v>1096.967492</v>
      </c>
      <c r="I765" s="176" t="n">
        <f aca="false">H765*$O$7</f>
        <v>1132.070451744</v>
      </c>
      <c r="J765" s="68" t="n">
        <f aca="false">I765*$P$7</f>
        <v>1170.5608471033</v>
      </c>
      <c r="K765" s="68" t="n">
        <f aca="false">E765+F765+G765+H765+I765+J765</f>
        <v>6517.5227908473</v>
      </c>
    </row>
    <row r="766" customFormat="false" ht="11.25" hidden="false" customHeight="true" outlineLevel="0" collapsed="false">
      <c r="A766" s="65"/>
      <c r="B766" s="19"/>
      <c r="C766" s="19"/>
      <c r="D766" s="77" t="s">
        <v>32</v>
      </c>
      <c r="E766" s="178" t="s">
        <v>89</v>
      </c>
      <c r="F766" s="178" t="s">
        <v>89</v>
      </c>
      <c r="G766" s="68" t="e">
        <f aca="false">F766*$M$7</f>
        <v>#VALUE!</v>
      </c>
      <c r="H766" s="176" t="e">
        <f aca="false">G766*$N$7</f>
        <v>#VALUE!</v>
      </c>
      <c r="I766" s="176" t="e">
        <f aca="false">H766*$O$7</f>
        <v>#VALUE!</v>
      </c>
      <c r="J766" s="68" t="e">
        <f aca="false">I766*$P$7</f>
        <v>#VALUE!</v>
      </c>
      <c r="K766" s="68" t="e">
        <f aca="false">E766+F766+G766+H766+I766+J766</f>
        <v>#VALUE!</v>
      </c>
    </row>
    <row r="767" s="83" customFormat="true" ht="21" hidden="false" customHeight="true" outlineLevel="0" collapsed="false">
      <c r="A767" s="78" t="s">
        <v>276</v>
      </c>
      <c r="B767" s="113" t="s">
        <v>365</v>
      </c>
      <c r="C767" s="79" t="s">
        <v>27</v>
      </c>
      <c r="D767" s="79" t="s">
        <v>28</v>
      </c>
      <c r="E767" s="81" t="e">
        <f aca="false">E768+E769+E770+E771</f>
        <v>#VALUE!</v>
      </c>
      <c r="F767" s="81" t="e">
        <f aca="false">F768+F769+F770+F771</f>
        <v>#VALUE!</v>
      </c>
      <c r="G767" s="81" t="e">
        <f aca="false">G768+G769+G770+G771</f>
        <v>#VALUE!</v>
      </c>
      <c r="H767" s="81" t="e">
        <f aca="false">H768+H769+H770+H771</f>
        <v>#VALUE!</v>
      </c>
      <c r="I767" s="81" t="e">
        <f aca="false">I768+I769+I770+I771</f>
        <v>#VALUE!</v>
      </c>
      <c r="J767" s="81" t="e">
        <f aca="false">J768+J769+J770+J771</f>
        <v>#VALUE!</v>
      </c>
      <c r="K767" s="81" t="e">
        <f aca="false">K768+K769+K770+K771</f>
        <v>#VALUE!</v>
      </c>
    </row>
    <row r="768" customFormat="false" ht="12.75" hidden="false" customHeight="true" outlineLevel="0" collapsed="false">
      <c r="A768" s="65"/>
      <c r="B768" s="113"/>
      <c r="C768" s="66"/>
      <c r="D768" s="77" t="s">
        <v>29</v>
      </c>
      <c r="E768" s="68" t="str">
        <f aca="false">E773</f>
        <v>0.00</v>
      </c>
      <c r="F768" s="68" t="str">
        <f aca="false">F773</f>
        <v>0.00</v>
      </c>
      <c r="G768" s="68" t="e">
        <f aca="false">G773</f>
        <v>#VALUE!</v>
      </c>
      <c r="H768" s="68" t="e">
        <f aca="false">H773</f>
        <v>#VALUE!</v>
      </c>
      <c r="I768" s="68" t="e">
        <f aca="false">I773</f>
        <v>#VALUE!</v>
      </c>
      <c r="J768" s="68" t="e">
        <f aca="false">J773</f>
        <v>#VALUE!</v>
      </c>
      <c r="K768" s="68" t="e">
        <f aca="false">E768+F768+G768+H768+I768+J768</f>
        <v>#VALUE!</v>
      </c>
    </row>
    <row r="769" customFormat="false" ht="12.75" hidden="false" customHeight="true" outlineLevel="0" collapsed="false">
      <c r="A769" s="65"/>
      <c r="B769" s="113"/>
      <c r="C769" s="66"/>
      <c r="D769" s="77" t="s">
        <v>30</v>
      </c>
      <c r="E769" s="68" t="str">
        <f aca="false">E774</f>
        <v>0.00</v>
      </c>
      <c r="F769" s="68" t="str">
        <f aca="false">F774</f>
        <v>0.00</v>
      </c>
      <c r="G769" s="68" t="e">
        <f aca="false">G774</f>
        <v>#VALUE!</v>
      </c>
      <c r="H769" s="68" t="e">
        <f aca="false">H774</f>
        <v>#VALUE!</v>
      </c>
      <c r="I769" s="68" t="e">
        <f aca="false">I774</f>
        <v>#VALUE!</v>
      </c>
      <c r="J769" s="68" t="e">
        <f aca="false">J774</f>
        <v>#VALUE!</v>
      </c>
      <c r="K769" s="68" t="e">
        <f aca="false">E769+F769+G769+H769+I769+J769</f>
        <v>#VALUE!</v>
      </c>
    </row>
    <row r="770" customFormat="false" ht="12.75" hidden="false" customHeight="true" outlineLevel="0" collapsed="false">
      <c r="A770" s="65"/>
      <c r="B770" s="113"/>
      <c r="C770" s="66"/>
      <c r="D770" s="77" t="s">
        <v>281</v>
      </c>
      <c r="E770" s="68" t="str">
        <f aca="false">E775</f>
        <v>26 805.86</v>
      </c>
      <c r="F770" s="68" t="str">
        <f aca="false">F775</f>
        <v>26 805.86</v>
      </c>
      <c r="G770" s="68" t="e">
        <f aca="false">G775</f>
        <v>#VALUE!</v>
      </c>
      <c r="H770" s="68" t="e">
        <f aca="false">H775</f>
        <v>#VALUE!</v>
      </c>
      <c r="I770" s="68" t="e">
        <f aca="false">I775</f>
        <v>#VALUE!</v>
      </c>
      <c r="J770" s="68" t="e">
        <f aca="false">J775</f>
        <v>#VALUE!</v>
      </c>
      <c r="K770" s="68" t="e">
        <f aca="false">E770+F770+G770+H770+I770+J770</f>
        <v>#VALUE!</v>
      </c>
    </row>
    <row r="771" customFormat="false" ht="12.75" hidden="false" customHeight="true" outlineLevel="0" collapsed="false">
      <c r="A771" s="65"/>
      <c r="B771" s="113"/>
      <c r="C771" s="66"/>
      <c r="D771" s="77" t="s">
        <v>32</v>
      </c>
      <c r="E771" s="68" t="str">
        <f aca="false">E776</f>
        <v>0.00</v>
      </c>
      <c r="F771" s="68" t="str">
        <f aca="false">F776</f>
        <v>0.00</v>
      </c>
      <c r="G771" s="68" t="e">
        <f aca="false">G776</f>
        <v>#VALUE!</v>
      </c>
      <c r="H771" s="68" t="e">
        <f aca="false">H776</f>
        <v>#VALUE!</v>
      </c>
      <c r="I771" s="68" t="e">
        <f aca="false">I776</f>
        <v>#VALUE!</v>
      </c>
      <c r="J771" s="68" t="e">
        <f aca="false">J776</f>
        <v>#VALUE!</v>
      </c>
      <c r="K771" s="68" t="e">
        <f aca="false">E771+F771+G771+H771+I771+J771</f>
        <v>#VALUE!</v>
      </c>
    </row>
    <row r="772" customFormat="false" ht="27" hidden="false" customHeight="true" outlineLevel="0" collapsed="false">
      <c r="A772" s="65"/>
      <c r="B772" s="113"/>
      <c r="C772" s="113" t="s">
        <v>35</v>
      </c>
      <c r="D772" s="79" t="s">
        <v>28</v>
      </c>
      <c r="E772" s="81" t="e">
        <f aca="false">E773+E774+E775+E776</f>
        <v>#VALUE!</v>
      </c>
      <c r="F772" s="81" t="e">
        <f aca="false">F773+F774+F775+F776</f>
        <v>#VALUE!</v>
      </c>
      <c r="G772" s="81" t="e">
        <f aca="false">G773+G774+G775+G776</f>
        <v>#VALUE!</v>
      </c>
      <c r="H772" s="81" t="e">
        <f aca="false">H773+H774+H775+H776</f>
        <v>#VALUE!</v>
      </c>
      <c r="I772" s="81" t="e">
        <f aca="false">I773+I774+I775+I776</f>
        <v>#VALUE!</v>
      </c>
      <c r="J772" s="81" t="e">
        <f aca="false">J773+J774+J775+J776</f>
        <v>#VALUE!</v>
      </c>
      <c r="K772" s="81" t="e">
        <f aca="false">K773+K774+K775+K776</f>
        <v>#VALUE!</v>
      </c>
    </row>
    <row r="773" customFormat="false" ht="12.75" hidden="false" customHeight="true" outlineLevel="0" collapsed="false">
      <c r="A773" s="65"/>
      <c r="B773" s="113"/>
      <c r="C773" s="113"/>
      <c r="D773" s="77" t="s">
        <v>29</v>
      </c>
      <c r="E773" s="68" t="str">
        <f aca="false">E778</f>
        <v>0.00</v>
      </c>
      <c r="F773" s="68" t="str">
        <f aca="false">F778</f>
        <v>0.00</v>
      </c>
      <c r="G773" s="68" t="e">
        <f aca="false">G778</f>
        <v>#VALUE!</v>
      </c>
      <c r="H773" s="68" t="e">
        <f aca="false">H778</f>
        <v>#VALUE!</v>
      </c>
      <c r="I773" s="68" t="e">
        <f aca="false">I778</f>
        <v>#VALUE!</v>
      </c>
      <c r="J773" s="68" t="e">
        <f aca="false">J778</f>
        <v>#VALUE!</v>
      </c>
      <c r="K773" s="68" t="e">
        <f aca="false">E773+F773+G773+H773+I773+J773</f>
        <v>#VALUE!</v>
      </c>
    </row>
    <row r="774" customFormat="false" ht="12.75" hidden="false" customHeight="true" outlineLevel="0" collapsed="false">
      <c r="A774" s="65"/>
      <c r="B774" s="113"/>
      <c r="C774" s="113"/>
      <c r="D774" s="77" t="s">
        <v>30</v>
      </c>
      <c r="E774" s="68" t="str">
        <f aca="false">E779</f>
        <v>0.00</v>
      </c>
      <c r="F774" s="68" t="str">
        <f aca="false">F779</f>
        <v>0.00</v>
      </c>
      <c r="G774" s="68" t="e">
        <f aca="false">G779</f>
        <v>#VALUE!</v>
      </c>
      <c r="H774" s="68" t="e">
        <f aca="false">H779</f>
        <v>#VALUE!</v>
      </c>
      <c r="I774" s="68" t="e">
        <f aca="false">I779</f>
        <v>#VALUE!</v>
      </c>
      <c r="J774" s="68" t="e">
        <f aca="false">J779</f>
        <v>#VALUE!</v>
      </c>
      <c r="K774" s="68" t="e">
        <f aca="false">E774+F774+G774+H774+I774+J774</f>
        <v>#VALUE!</v>
      </c>
    </row>
    <row r="775" customFormat="false" ht="12.75" hidden="false" customHeight="true" outlineLevel="0" collapsed="false">
      <c r="A775" s="65"/>
      <c r="B775" s="113"/>
      <c r="C775" s="113"/>
      <c r="D775" s="77" t="s">
        <v>281</v>
      </c>
      <c r="E775" s="68" t="str">
        <f aca="false">E780</f>
        <v>26 805.86</v>
      </c>
      <c r="F775" s="68" t="str">
        <f aca="false">F780</f>
        <v>26 805.86</v>
      </c>
      <c r="G775" s="68" t="e">
        <f aca="false">G780</f>
        <v>#VALUE!</v>
      </c>
      <c r="H775" s="68" t="e">
        <f aca="false">H780</f>
        <v>#VALUE!</v>
      </c>
      <c r="I775" s="68" t="e">
        <f aca="false">I780</f>
        <v>#VALUE!</v>
      </c>
      <c r="J775" s="68" t="e">
        <f aca="false">J780</f>
        <v>#VALUE!</v>
      </c>
      <c r="K775" s="68" t="e">
        <f aca="false">E775+F775+G775+H775+I775+J775</f>
        <v>#VALUE!</v>
      </c>
    </row>
    <row r="776" customFormat="false" ht="12.75" hidden="false" customHeight="true" outlineLevel="0" collapsed="false">
      <c r="A776" s="65"/>
      <c r="B776" s="113"/>
      <c r="C776" s="113"/>
      <c r="D776" s="77" t="s">
        <v>32</v>
      </c>
      <c r="E776" s="68" t="str">
        <f aca="false">E781</f>
        <v>0.00</v>
      </c>
      <c r="F776" s="68" t="str">
        <f aca="false">F781</f>
        <v>0.00</v>
      </c>
      <c r="G776" s="68" t="e">
        <f aca="false">G781</f>
        <v>#VALUE!</v>
      </c>
      <c r="H776" s="68" t="e">
        <f aca="false">H781</f>
        <v>#VALUE!</v>
      </c>
      <c r="I776" s="68" t="e">
        <f aca="false">I781</f>
        <v>#VALUE!</v>
      </c>
      <c r="J776" s="68" t="e">
        <f aca="false">J781</f>
        <v>#VALUE!</v>
      </c>
      <c r="K776" s="68" t="e">
        <f aca="false">E776+F776+G776+H776+I776+J776</f>
        <v>#VALUE!</v>
      </c>
    </row>
    <row r="777" customFormat="false" ht="28.5" hidden="false" customHeight="true" outlineLevel="0" collapsed="false">
      <c r="A777" s="20" t="s">
        <v>278</v>
      </c>
      <c r="B777" s="19" t="s">
        <v>279</v>
      </c>
      <c r="C777" s="106" t="s">
        <v>35</v>
      </c>
      <c r="D777" s="77" t="s">
        <v>28</v>
      </c>
      <c r="E777" s="81" t="e">
        <f aca="false">E778+E779+E780+E781</f>
        <v>#VALUE!</v>
      </c>
      <c r="F777" s="81" t="e">
        <f aca="false">F778+F779+F780+F781</f>
        <v>#VALUE!</v>
      </c>
      <c r="G777" s="81" t="e">
        <f aca="false">G778+G779+G780+G781</f>
        <v>#VALUE!</v>
      </c>
      <c r="H777" s="81" t="e">
        <f aca="false">H778+H779+H780+H781</f>
        <v>#VALUE!</v>
      </c>
      <c r="I777" s="81" t="e">
        <f aca="false">I778+I779+I780+I781</f>
        <v>#VALUE!</v>
      </c>
      <c r="J777" s="81" t="e">
        <f aca="false">J778+J779+J780+J781</f>
        <v>#VALUE!</v>
      </c>
      <c r="K777" s="81" t="e">
        <f aca="false">K778+K779+K780+K781</f>
        <v>#VALUE!</v>
      </c>
    </row>
    <row r="778" customFormat="false" ht="12.75" hidden="false" customHeight="true" outlineLevel="0" collapsed="false">
      <c r="A778" s="65"/>
      <c r="B778" s="19"/>
      <c r="C778" s="106"/>
      <c r="D778" s="77" t="s">
        <v>29</v>
      </c>
      <c r="E778" s="176" t="s">
        <v>89</v>
      </c>
      <c r="F778" s="176" t="s">
        <v>89</v>
      </c>
      <c r="G778" s="68" t="e">
        <f aca="false">F778*$M$7</f>
        <v>#VALUE!</v>
      </c>
      <c r="H778" s="176" t="e">
        <f aca="false">G778*$N$7</f>
        <v>#VALUE!</v>
      </c>
      <c r="I778" s="176" t="e">
        <f aca="false">H778*$O$7</f>
        <v>#VALUE!</v>
      </c>
      <c r="J778" s="68" t="e">
        <f aca="false">I778*$P$7</f>
        <v>#VALUE!</v>
      </c>
      <c r="K778" s="68" t="e">
        <f aca="false">E778+F778+G778+H778+I778+J778</f>
        <v>#VALUE!</v>
      </c>
    </row>
    <row r="779" customFormat="false" ht="12.75" hidden="false" customHeight="true" outlineLevel="0" collapsed="false">
      <c r="A779" s="65"/>
      <c r="B779" s="19"/>
      <c r="C779" s="106"/>
      <c r="D779" s="77" t="s">
        <v>30</v>
      </c>
      <c r="E779" s="176" t="s">
        <v>89</v>
      </c>
      <c r="F779" s="176" t="s">
        <v>89</v>
      </c>
      <c r="G779" s="68" t="e">
        <f aca="false">F779*$M$7</f>
        <v>#VALUE!</v>
      </c>
      <c r="H779" s="176" t="e">
        <f aca="false">G779*$N$7</f>
        <v>#VALUE!</v>
      </c>
      <c r="I779" s="176" t="e">
        <f aca="false">H779*$O$7</f>
        <v>#VALUE!</v>
      </c>
      <c r="J779" s="68" t="e">
        <f aca="false">I779*$P$7</f>
        <v>#VALUE!</v>
      </c>
      <c r="K779" s="68" t="e">
        <f aca="false">E779+F779+G779+H779+I779+J779</f>
        <v>#VALUE!</v>
      </c>
    </row>
    <row r="780" customFormat="false" ht="12.75" hidden="false" customHeight="true" outlineLevel="0" collapsed="false">
      <c r="A780" s="65"/>
      <c r="B780" s="19"/>
      <c r="C780" s="106"/>
      <c r="D780" s="77" t="s">
        <v>281</v>
      </c>
      <c r="E780" s="176" t="s">
        <v>420</v>
      </c>
      <c r="F780" s="176" t="s">
        <v>420</v>
      </c>
      <c r="G780" s="68" t="e">
        <f aca="false">F780*$M$7</f>
        <v>#VALUE!</v>
      </c>
      <c r="H780" s="176" t="e">
        <f aca="false">G780*$N$7</f>
        <v>#VALUE!</v>
      </c>
      <c r="I780" s="176" t="e">
        <f aca="false">H780*$O$7</f>
        <v>#VALUE!</v>
      </c>
      <c r="J780" s="68" t="e">
        <f aca="false">I780*$P$7</f>
        <v>#VALUE!</v>
      </c>
      <c r="K780" s="68" t="e">
        <f aca="false">E780+F780+G780+H780+I780+J780</f>
        <v>#VALUE!</v>
      </c>
    </row>
    <row r="781" customFormat="false" ht="12.75" hidden="false" customHeight="true" outlineLevel="0" collapsed="false">
      <c r="A781" s="65"/>
      <c r="B781" s="19"/>
      <c r="C781" s="106"/>
      <c r="D781" s="77" t="s">
        <v>32</v>
      </c>
      <c r="E781" s="176" t="s">
        <v>89</v>
      </c>
      <c r="F781" s="176" t="s">
        <v>89</v>
      </c>
      <c r="G781" s="68" t="e">
        <f aca="false">F781*$M$7</f>
        <v>#VALUE!</v>
      </c>
      <c r="H781" s="176" t="e">
        <f aca="false">G781*$N$7</f>
        <v>#VALUE!</v>
      </c>
      <c r="I781" s="176" t="e">
        <f aca="false">H781*$O$7</f>
        <v>#VALUE!</v>
      </c>
      <c r="J781" s="68" t="e">
        <f aca="false">I781*$P$7</f>
        <v>#VALUE!</v>
      </c>
      <c r="K781" s="68" t="e">
        <f aca="false">E781+F781+G781+H781+I781+J781</f>
        <v>#VALUE!</v>
      </c>
    </row>
    <row r="782" customFormat="false" ht="7.5" hidden="false" customHeight="true" outlineLevel="0" collapsed="false">
      <c r="A782" s="158"/>
      <c r="B782" s="158"/>
      <c r="C782" s="158"/>
      <c r="D782" s="158"/>
      <c r="E782" s="158"/>
      <c r="F782" s="158"/>
      <c r="G782" s="158"/>
      <c r="H782" s="190"/>
      <c r="I782" s="190"/>
      <c r="J782" s="158"/>
      <c r="K782" s="158"/>
    </row>
  </sheetData>
  <mergeCells count="274">
    <mergeCell ref="B1:K1"/>
    <mergeCell ref="B3:K3"/>
    <mergeCell ref="B4:K4"/>
    <mergeCell ref="A7:A9"/>
    <mergeCell ref="B7:B9"/>
    <mergeCell ref="C7:C9"/>
    <mergeCell ref="D7:D9"/>
    <mergeCell ref="E7:K7"/>
    <mergeCell ref="E8:E9"/>
    <mergeCell ref="F8:F9"/>
    <mergeCell ref="G8:G9"/>
    <mergeCell ref="H8:H9"/>
    <mergeCell ref="I8:I9"/>
    <mergeCell ref="J8:J9"/>
    <mergeCell ref="K8:K9"/>
    <mergeCell ref="C16:C20"/>
    <mergeCell ref="C21:C25"/>
    <mergeCell ref="C26:C30"/>
    <mergeCell ref="B31:J31"/>
    <mergeCell ref="B32:B41"/>
    <mergeCell ref="C37:C41"/>
    <mergeCell ref="B42:B46"/>
    <mergeCell ref="C42:C46"/>
    <mergeCell ref="B47:B51"/>
    <mergeCell ref="C47:C51"/>
    <mergeCell ref="B52:B56"/>
    <mergeCell ref="C52:C56"/>
    <mergeCell ref="B57:B61"/>
    <mergeCell ref="C57:C61"/>
    <mergeCell ref="B62:B66"/>
    <mergeCell ref="C62:C66"/>
    <mergeCell ref="B67:B71"/>
    <mergeCell ref="C67:C71"/>
    <mergeCell ref="B72:B76"/>
    <mergeCell ref="C72:C76"/>
    <mergeCell ref="B77:B81"/>
    <mergeCell ref="C77:C81"/>
    <mergeCell ref="B82:B86"/>
    <mergeCell ref="C82:C86"/>
    <mergeCell ref="B87:B91"/>
    <mergeCell ref="C87:C91"/>
    <mergeCell ref="B92:B96"/>
    <mergeCell ref="C92:C96"/>
    <mergeCell ref="B97:B101"/>
    <mergeCell ref="C97:C101"/>
    <mergeCell ref="B102:B111"/>
    <mergeCell ref="C107:C111"/>
    <mergeCell ref="B112:B116"/>
    <mergeCell ref="C112:C116"/>
    <mergeCell ref="B117:B121"/>
    <mergeCell ref="C117:C121"/>
    <mergeCell ref="B122:J122"/>
    <mergeCell ref="B123:B132"/>
    <mergeCell ref="C128:C132"/>
    <mergeCell ref="B133:B137"/>
    <mergeCell ref="C133:C137"/>
    <mergeCell ref="C143:C147"/>
    <mergeCell ref="B148:B152"/>
    <mergeCell ref="C148:C152"/>
    <mergeCell ref="C158:C162"/>
    <mergeCell ref="B163:B167"/>
    <mergeCell ref="C163:C167"/>
    <mergeCell ref="B168:B172"/>
    <mergeCell ref="C168:C172"/>
    <mergeCell ref="B173:B177"/>
    <mergeCell ref="C173:C177"/>
    <mergeCell ref="B178:B182"/>
    <mergeCell ref="C178:C182"/>
    <mergeCell ref="B183:B187"/>
    <mergeCell ref="C183:C187"/>
    <mergeCell ref="B188:B192"/>
    <mergeCell ref="C188:C192"/>
    <mergeCell ref="B193:B197"/>
    <mergeCell ref="C193:C197"/>
    <mergeCell ref="B198:B202"/>
    <mergeCell ref="C198:C202"/>
    <mergeCell ref="B203:B207"/>
    <mergeCell ref="C203:C207"/>
    <mergeCell ref="B208:B212"/>
    <mergeCell ref="C208:C212"/>
    <mergeCell ref="B213:B217"/>
    <mergeCell ref="C213:C217"/>
    <mergeCell ref="B218:B222"/>
    <mergeCell ref="C218:C222"/>
    <mergeCell ref="B223:B227"/>
    <mergeCell ref="C223:C227"/>
    <mergeCell ref="B228:B232"/>
    <mergeCell ref="C228:C232"/>
    <mergeCell ref="B233:B237"/>
    <mergeCell ref="C233:C237"/>
    <mergeCell ref="B238:B242"/>
    <mergeCell ref="C238:C242"/>
    <mergeCell ref="B243:B247"/>
    <mergeCell ref="C243:C247"/>
    <mergeCell ref="B248:B252"/>
    <mergeCell ref="C248:C252"/>
    <mergeCell ref="B253:B257"/>
    <mergeCell ref="C253:C257"/>
    <mergeCell ref="B258:B262"/>
    <mergeCell ref="C258:C262"/>
    <mergeCell ref="B263:B267"/>
    <mergeCell ref="C263:C267"/>
    <mergeCell ref="B268:B272"/>
    <mergeCell ref="C268:C272"/>
    <mergeCell ref="B273:B277"/>
    <mergeCell ref="C273:C277"/>
    <mergeCell ref="B278:B282"/>
    <mergeCell ref="C278:C282"/>
    <mergeCell ref="B283:B287"/>
    <mergeCell ref="C283:C287"/>
    <mergeCell ref="B288:B292"/>
    <mergeCell ref="C288:C292"/>
    <mergeCell ref="B293:B297"/>
    <mergeCell ref="C293:C297"/>
    <mergeCell ref="B298:B302"/>
    <mergeCell ref="C298:C302"/>
    <mergeCell ref="C308:C312"/>
    <mergeCell ref="B313:B317"/>
    <mergeCell ref="C313:C317"/>
    <mergeCell ref="B318:B322"/>
    <mergeCell ref="C318:C322"/>
    <mergeCell ref="B323:B327"/>
    <mergeCell ref="C323:C327"/>
    <mergeCell ref="B328:B332"/>
    <mergeCell ref="C328:C332"/>
    <mergeCell ref="B333:J333"/>
    <mergeCell ref="B344:B348"/>
    <mergeCell ref="C344:C348"/>
    <mergeCell ref="B349:B353"/>
    <mergeCell ref="C349:C353"/>
    <mergeCell ref="B354:B363"/>
    <mergeCell ref="C359:C363"/>
    <mergeCell ref="B364:B368"/>
    <mergeCell ref="C364:C368"/>
    <mergeCell ref="B369:B373"/>
    <mergeCell ref="C369:C373"/>
    <mergeCell ref="B374:B378"/>
    <mergeCell ref="C374:C378"/>
    <mergeCell ref="B379:B383"/>
    <mergeCell ref="C379:C383"/>
    <mergeCell ref="B384:B388"/>
    <mergeCell ref="C384:C388"/>
    <mergeCell ref="B389:B393"/>
    <mergeCell ref="C389:C393"/>
    <mergeCell ref="B394:B398"/>
    <mergeCell ref="C394:C398"/>
    <mergeCell ref="B399:B403"/>
    <mergeCell ref="C399:C403"/>
    <mergeCell ref="B404:B408"/>
    <mergeCell ref="C404:C408"/>
    <mergeCell ref="B409:B418"/>
    <mergeCell ref="B419:B423"/>
    <mergeCell ref="B424:B428"/>
    <mergeCell ref="B429:B438"/>
    <mergeCell ref="C434:C438"/>
    <mergeCell ref="B439:B443"/>
    <mergeCell ref="C439:C443"/>
    <mergeCell ref="B444:B448"/>
    <mergeCell ref="C444:C448"/>
    <mergeCell ref="B449:B453"/>
    <mergeCell ref="C449:C453"/>
    <mergeCell ref="B454:B458"/>
    <mergeCell ref="C454:C458"/>
    <mergeCell ref="B459:B463"/>
    <mergeCell ref="C459:C463"/>
    <mergeCell ref="B464:B473"/>
    <mergeCell ref="B474:B478"/>
    <mergeCell ref="B479:B483"/>
    <mergeCell ref="B484:J484"/>
    <mergeCell ref="B485:B494"/>
    <mergeCell ref="C485:C489"/>
    <mergeCell ref="C490:C494"/>
    <mergeCell ref="B495:B499"/>
    <mergeCell ref="C495:C499"/>
    <mergeCell ref="B500:B509"/>
    <mergeCell ref="C505:C509"/>
    <mergeCell ref="B510:B514"/>
    <mergeCell ref="C510:C514"/>
    <mergeCell ref="B515:B519"/>
    <mergeCell ref="C515:C519"/>
    <mergeCell ref="B520:B524"/>
    <mergeCell ref="C520:C524"/>
    <mergeCell ref="B525:B529"/>
    <mergeCell ref="C525:C529"/>
    <mergeCell ref="B530:B534"/>
    <mergeCell ref="C530:C534"/>
    <mergeCell ref="B535:B544"/>
    <mergeCell ref="C540:C544"/>
    <mergeCell ref="B545:B549"/>
    <mergeCell ref="C545:C549"/>
    <mergeCell ref="B550:B554"/>
    <mergeCell ref="C550:C554"/>
    <mergeCell ref="B555:B559"/>
    <mergeCell ref="C555:C559"/>
    <mergeCell ref="B560:B564"/>
    <mergeCell ref="C560:C564"/>
    <mergeCell ref="B565:B569"/>
    <mergeCell ref="C565:C569"/>
    <mergeCell ref="B570:B574"/>
    <mergeCell ref="C570:C574"/>
    <mergeCell ref="B575:J575"/>
    <mergeCell ref="B576:B585"/>
    <mergeCell ref="C581:C585"/>
    <mergeCell ref="B586:B590"/>
    <mergeCell ref="C586:C590"/>
    <mergeCell ref="B591:B595"/>
    <mergeCell ref="C591:C595"/>
    <mergeCell ref="B596:B600"/>
    <mergeCell ref="C596:C600"/>
    <mergeCell ref="B601:B610"/>
    <mergeCell ref="C606:C610"/>
    <mergeCell ref="B611:B615"/>
    <mergeCell ref="C611:C615"/>
    <mergeCell ref="B616:B620"/>
    <mergeCell ref="C616:C620"/>
    <mergeCell ref="B621:B625"/>
    <mergeCell ref="C621:C625"/>
    <mergeCell ref="B626:B630"/>
    <mergeCell ref="C626:C630"/>
    <mergeCell ref="B631:B635"/>
    <mergeCell ref="C631:C635"/>
    <mergeCell ref="B636:B640"/>
    <mergeCell ref="C636:C640"/>
    <mergeCell ref="B641:B645"/>
    <mergeCell ref="C641:C645"/>
    <mergeCell ref="B646:B650"/>
    <mergeCell ref="C646:C650"/>
    <mergeCell ref="B651:B655"/>
    <mergeCell ref="C651:C655"/>
    <mergeCell ref="B656:B660"/>
    <mergeCell ref="C656:C660"/>
    <mergeCell ref="B661:B665"/>
    <mergeCell ref="C661:C665"/>
    <mergeCell ref="B666:B670"/>
    <mergeCell ref="C666:C670"/>
    <mergeCell ref="B671:B675"/>
    <mergeCell ref="C671:C675"/>
    <mergeCell ref="B676:B680"/>
    <mergeCell ref="C676:C680"/>
    <mergeCell ref="B681:B685"/>
    <mergeCell ref="C681:C685"/>
    <mergeCell ref="B686:B690"/>
    <mergeCell ref="C686:C690"/>
    <mergeCell ref="B691:J691"/>
    <mergeCell ref="B692:B701"/>
    <mergeCell ref="C697:C701"/>
    <mergeCell ref="B702:B706"/>
    <mergeCell ref="C702:C706"/>
    <mergeCell ref="B707:B711"/>
    <mergeCell ref="C707:C711"/>
    <mergeCell ref="B712:B716"/>
    <mergeCell ref="C712:C716"/>
    <mergeCell ref="B717:B721"/>
    <mergeCell ref="C717:C721"/>
    <mergeCell ref="B722:B726"/>
    <mergeCell ref="C722:C726"/>
    <mergeCell ref="B727:B736"/>
    <mergeCell ref="C732:C736"/>
    <mergeCell ref="B737:B741"/>
    <mergeCell ref="C737:C741"/>
    <mergeCell ref="B742:B746"/>
    <mergeCell ref="C742:C746"/>
    <mergeCell ref="B747:B751"/>
    <mergeCell ref="C747:C751"/>
    <mergeCell ref="B752:B756"/>
    <mergeCell ref="C752:C756"/>
    <mergeCell ref="B757:B761"/>
    <mergeCell ref="C757:C761"/>
    <mergeCell ref="B762:B766"/>
    <mergeCell ref="C762:C766"/>
    <mergeCell ref="B767:B776"/>
    <mergeCell ref="C772:C776"/>
    <mergeCell ref="B777:B781"/>
    <mergeCell ref="C777:C781"/>
  </mergeCells>
  <printOptions headings="false" gridLines="false" gridLinesSet="true" horizontalCentered="false" verticalCentered="false"/>
  <pageMargins left="0" right="0" top="0" bottom="0" header="0.511811023622047" footer="0.511811023622047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Q91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66" zoomScalePageLayoutView="100" workbookViewId="0">
      <pane xSplit="5" ySplit="15" topLeftCell="F67" activePane="bottomRight" state="frozen"/>
      <selection pane="topLeft" activeCell="A1" activeCellId="0" sqref="A1"/>
      <selection pane="topRight" activeCell="F1" activeCellId="0" sqref="F1"/>
      <selection pane="bottomLeft" activeCell="A67" activeCellId="0" sqref="A67"/>
      <selection pane="bottomRight" activeCell="M101" activeCellId="0" sqref="M101"/>
    </sheetView>
  </sheetViews>
  <sheetFormatPr defaultColWidth="8.75390625" defaultRowHeight="12.75" zeroHeight="false" outlineLevelRow="0" outlineLevelCol="0"/>
  <cols>
    <col collapsed="false" customWidth="true" hidden="false" outlineLevel="0" max="1" min="1" style="0" width="8.33"/>
    <col collapsed="false" customWidth="true" hidden="false" outlineLevel="0" max="2" min="2" style="0" width="38"/>
    <col collapsed="false" customWidth="true" hidden="false" outlineLevel="0" max="3" min="3" style="0" width="15.66"/>
    <col collapsed="false" customWidth="true" hidden="false" outlineLevel="0" max="4" min="4" style="0" width="21.83"/>
    <col collapsed="false" customWidth="true" hidden="false" outlineLevel="0" max="5" min="5" style="0" width="0.5"/>
    <col collapsed="false" customWidth="true" hidden="false" outlineLevel="0" max="8" min="6" style="0" width="15.66"/>
    <col collapsed="false" customWidth="true" hidden="false" outlineLevel="0" max="10" min="9" style="4" width="15.66"/>
    <col collapsed="false" customWidth="true" hidden="false" outlineLevel="0" max="12" min="11" style="0" width="15.66"/>
    <col collapsed="false" customWidth="true" hidden="false" outlineLevel="0" max="13" min="13" style="0" width="10.66"/>
  </cols>
  <sheetData>
    <row r="1" customFormat="false" ht="62.25" hidden="false" customHeight="true" outlineLevel="0" collapsed="false">
      <c r="A1" s="13"/>
      <c r="B1" s="12" t="s">
        <v>280</v>
      </c>
      <c r="C1" s="12"/>
      <c r="D1" s="12"/>
      <c r="E1" s="12"/>
      <c r="F1" s="12"/>
      <c r="G1" s="12"/>
      <c r="H1" s="12"/>
      <c r="I1" s="12"/>
      <c r="J1" s="12"/>
      <c r="K1" s="12"/>
      <c r="L1" s="12"/>
    </row>
    <row r="2" customFormat="false" ht="12" hidden="false" customHeight="true" outlineLevel="0" collapsed="false">
      <c r="A2" s="9"/>
      <c r="B2" s="9"/>
      <c r="C2" s="9"/>
      <c r="D2" s="9"/>
      <c r="E2" s="9"/>
      <c r="F2" s="9"/>
      <c r="G2" s="9"/>
      <c r="H2" s="9"/>
      <c r="I2" s="10"/>
      <c r="J2" s="10"/>
      <c r="K2" s="9"/>
      <c r="L2" s="9"/>
    </row>
    <row r="3" customFormat="false" ht="12" hidden="false" customHeight="true" outlineLevel="0" collapsed="false">
      <c r="A3" s="9"/>
      <c r="B3" s="11" t="s">
        <v>2</v>
      </c>
      <c r="C3" s="11"/>
      <c r="D3" s="11"/>
      <c r="E3" s="11"/>
      <c r="F3" s="11"/>
      <c r="G3" s="11"/>
      <c r="H3" s="11"/>
      <c r="I3" s="11"/>
      <c r="J3" s="11"/>
      <c r="K3" s="11"/>
      <c r="L3" s="11"/>
    </row>
    <row r="4" customFormat="false" ht="12" hidden="false" customHeight="true" outlineLevel="0" collapsed="false">
      <c r="A4" s="13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N4" s="0" t="n">
        <v>2027</v>
      </c>
      <c r="O4" s="0" t="n">
        <v>2028</v>
      </c>
      <c r="P4" s="0" t="n">
        <v>2029</v>
      </c>
      <c r="Q4" s="0" t="n">
        <v>2030</v>
      </c>
    </row>
    <row r="5" customFormat="false" ht="12" hidden="false" customHeight="true" outlineLevel="0" collapsed="false">
      <c r="A5" s="13"/>
      <c r="B5" s="13"/>
      <c r="C5" s="13"/>
      <c r="D5" s="13"/>
      <c r="E5" s="13"/>
      <c r="F5" s="15" t="e">
        <f aca="false">F11-F6</f>
        <v>#VALUE!</v>
      </c>
      <c r="G5" s="15" t="e">
        <f aca="false">G11-G6</f>
        <v>#VALUE!</v>
      </c>
      <c r="H5" s="15" t="e">
        <f aca="false">H11-H6</f>
        <v>#VALUE!</v>
      </c>
      <c r="I5" s="15" t="e">
        <f aca="false">I11-I6</f>
        <v>#VALUE!</v>
      </c>
      <c r="J5" s="15" t="e">
        <f aca="false">J11-J6</f>
        <v>#VALUE!</v>
      </c>
      <c r="K5" s="15" t="e">
        <f aca="false">K11-K6</f>
        <v>#VALUE!</v>
      </c>
      <c r="L5" s="15" t="e">
        <f aca="false">L11-L6</f>
        <v>#VALUE!</v>
      </c>
    </row>
    <row r="6" customFormat="false" ht="12" hidden="false" customHeight="true" outlineLevel="0" collapsed="false">
      <c r="A6" s="13"/>
      <c r="B6" s="13"/>
      <c r="C6" s="13"/>
      <c r="D6" s="13"/>
      <c r="E6" s="13"/>
      <c r="F6" s="13" t="n">
        <v>8449531.9</v>
      </c>
      <c r="G6" s="13" t="n">
        <v>8445455.74</v>
      </c>
      <c r="H6" s="13" t="n">
        <v>8724155.77942</v>
      </c>
      <c r="I6" s="13" t="n">
        <v>9012052.92014086</v>
      </c>
      <c r="J6" s="13" t="n">
        <v>9300438.61358537</v>
      </c>
      <c r="K6" s="13" t="n">
        <v>9616653.52644727</v>
      </c>
      <c r="L6" s="13" t="n">
        <v>53548288.4795935</v>
      </c>
    </row>
    <row r="7" customFormat="false" ht="12.75" hidden="false" customHeight="true" outlineLevel="0" collapsed="false">
      <c r="A7" s="19" t="s">
        <v>7</v>
      </c>
      <c r="B7" s="19" t="s">
        <v>8</v>
      </c>
      <c r="C7" s="19" t="s">
        <v>9</v>
      </c>
      <c r="D7" s="19" t="s">
        <v>10</v>
      </c>
      <c r="E7" s="19" t="s">
        <v>421</v>
      </c>
      <c r="F7" s="19"/>
      <c r="G7" s="19"/>
      <c r="H7" s="19"/>
      <c r="I7" s="19"/>
      <c r="J7" s="19"/>
      <c r="K7" s="19"/>
      <c r="L7" s="19"/>
      <c r="N7" s="0" t="n">
        <v>1.033</v>
      </c>
      <c r="O7" s="0" t="n">
        <v>1.033</v>
      </c>
      <c r="P7" s="0" t="n">
        <v>1.032</v>
      </c>
      <c r="Q7" s="0" t="n">
        <v>1.034</v>
      </c>
    </row>
    <row r="8" customFormat="false" ht="12" hidden="false" customHeight="true" outlineLevel="0" collapsed="false">
      <c r="A8" s="19"/>
      <c r="B8" s="19"/>
      <c r="C8" s="19"/>
      <c r="D8" s="19"/>
      <c r="E8" s="191"/>
      <c r="F8" s="173" t="s">
        <v>11</v>
      </c>
      <c r="G8" s="173" t="s">
        <v>12</v>
      </c>
      <c r="H8" s="22" t="s">
        <v>13</v>
      </c>
      <c r="I8" s="173" t="n">
        <v>2028</v>
      </c>
      <c r="J8" s="173" t="n">
        <v>2029</v>
      </c>
      <c r="K8" s="22" t="n">
        <v>2030</v>
      </c>
      <c r="L8" s="22" t="s">
        <v>14</v>
      </c>
    </row>
    <row r="9" customFormat="false" ht="12" hidden="false" customHeight="true" outlineLevel="0" collapsed="false">
      <c r="A9" s="19"/>
      <c r="B9" s="19"/>
      <c r="C9" s="19"/>
      <c r="D9" s="19"/>
      <c r="E9" s="191" t="s">
        <v>422</v>
      </c>
      <c r="F9" s="173"/>
      <c r="G9" s="173"/>
      <c r="H9" s="22"/>
      <c r="I9" s="173"/>
      <c r="J9" s="173"/>
      <c r="K9" s="22"/>
      <c r="L9" s="22"/>
    </row>
    <row r="10" customFormat="false" ht="14.25" hidden="false" customHeight="true" outlineLevel="0" collapsed="false">
      <c r="A10" s="19" t="s">
        <v>15</v>
      </c>
      <c r="B10" s="19" t="s">
        <v>16</v>
      </c>
      <c r="C10" s="19" t="s">
        <v>17</v>
      </c>
      <c r="D10" s="19" t="s">
        <v>18</v>
      </c>
      <c r="E10" s="57"/>
      <c r="F10" s="22" t="s">
        <v>19</v>
      </c>
      <c r="G10" s="22" t="s">
        <v>20</v>
      </c>
      <c r="H10" s="22" t="s">
        <v>21</v>
      </c>
      <c r="I10" s="173" t="s">
        <v>22</v>
      </c>
      <c r="J10" s="173" t="s">
        <v>23</v>
      </c>
      <c r="K10" s="22" t="s">
        <v>24</v>
      </c>
      <c r="L10" s="22" t="s">
        <v>25</v>
      </c>
    </row>
    <row r="11" s="63" customFormat="true" ht="11.25" hidden="false" customHeight="true" outlineLevel="0" collapsed="false">
      <c r="A11" s="58"/>
      <c r="B11" s="59" t="s">
        <v>26</v>
      </c>
      <c r="C11" s="59" t="s">
        <v>27</v>
      </c>
      <c r="D11" s="59" t="s">
        <v>28</v>
      </c>
      <c r="E11" s="60"/>
      <c r="F11" s="62" t="e">
        <f aca="false">F12+F13+F14+F15</f>
        <v>#VALUE!</v>
      </c>
      <c r="G11" s="62" t="e">
        <f aca="false">G12+G13+G14+G15</f>
        <v>#VALUE!</v>
      </c>
      <c r="H11" s="62" t="e">
        <f aca="false">H12+H13+H14+H15</f>
        <v>#VALUE!</v>
      </c>
      <c r="I11" s="174" t="e">
        <f aca="false">I12+I13+I14+I15</f>
        <v>#VALUE!</v>
      </c>
      <c r="J11" s="174" t="e">
        <f aca="false">J12+J13+J14+J15</f>
        <v>#VALUE!</v>
      </c>
      <c r="K11" s="62" t="e">
        <f aca="false">K12+K13+K14+K15</f>
        <v>#VALUE!</v>
      </c>
      <c r="L11" s="62" t="e">
        <f aca="false">L12+L13+L14+L15</f>
        <v>#VALUE!</v>
      </c>
      <c r="N11" s="64" t="e">
        <f aca="false">I11/H11</f>
        <v>#VALUE!</v>
      </c>
      <c r="O11" s="63" t="e">
        <f aca="false">I11/H11</f>
        <v>#VALUE!</v>
      </c>
      <c r="P11" s="63" t="e">
        <f aca="false">J11/I11</f>
        <v>#VALUE!</v>
      </c>
      <c r="Q11" s="63" t="e">
        <f aca="false">K11/J11</f>
        <v>#VALUE!</v>
      </c>
    </row>
    <row r="12" customFormat="false" ht="11.25" hidden="false" customHeight="true" outlineLevel="0" collapsed="false">
      <c r="A12" s="65"/>
      <c r="B12" s="66"/>
      <c r="C12" s="66"/>
      <c r="D12" s="77" t="s">
        <v>29</v>
      </c>
      <c r="E12" s="67"/>
      <c r="F12" s="68" t="e">
        <f aca="false">F17+F22+F32+F37</f>
        <v>#VALUE!</v>
      </c>
      <c r="G12" s="68" t="e">
        <f aca="false">G17+G22+G32+G37</f>
        <v>#VALUE!</v>
      </c>
      <c r="H12" s="68" t="e">
        <f aca="false">H17+H22+H32+H37</f>
        <v>#VALUE!</v>
      </c>
      <c r="I12" s="176" t="e">
        <f aca="false">I17+I22+I32+I37</f>
        <v>#VALUE!</v>
      </c>
      <c r="J12" s="176" t="e">
        <f aca="false">J17+J22+J32+J37</f>
        <v>#VALUE!</v>
      </c>
      <c r="K12" s="68" t="e">
        <f aca="false">K17+K22+K32+K37</f>
        <v>#VALUE!</v>
      </c>
      <c r="L12" s="68" t="e">
        <f aca="false">F12+G12+H12+I12+J12+K12</f>
        <v>#VALUE!</v>
      </c>
      <c r="N12" s="69"/>
    </row>
    <row r="13" customFormat="false" ht="11.25" hidden="false" customHeight="true" outlineLevel="0" collapsed="false">
      <c r="A13" s="65"/>
      <c r="B13" s="66"/>
      <c r="C13" s="66"/>
      <c r="D13" s="77" t="s">
        <v>30</v>
      </c>
      <c r="E13" s="67"/>
      <c r="F13" s="68" t="e">
        <f aca="false">F18+F23+F33+F38</f>
        <v>#VALUE!</v>
      </c>
      <c r="G13" s="68" t="e">
        <f aca="false">G18+G23+G33+G38</f>
        <v>#VALUE!</v>
      </c>
      <c r="H13" s="68" t="e">
        <f aca="false">H18+H23+H33+H38</f>
        <v>#VALUE!</v>
      </c>
      <c r="I13" s="176" t="e">
        <f aca="false">I18+I23+I33+I38</f>
        <v>#VALUE!</v>
      </c>
      <c r="J13" s="176" t="e">
        <f aca="false">J18+J23+J33+J38</f>
        <v>#VALUE!</v>
      </c>
      <c r="K13" s="68" t="e">
        <f aca="false">K18+K23+K33+K38</f>
        <v>#VALUE!</v>
      </c>
      <c r="L13" s="68" t="e">
        <f aca="false">F13+G13+H13+I13+J13+K13</f>
        <v>#VALUE!</v>
      </c>
      <c r="N13" s="69"/>
    </row>
    <row r="14" customFormat="false" ht="11.25" hidden="false" customHeight="true" outlineLevel="0" collapsed="false">
      <c r="A14" s="65"/>
      <c r="B14" s="66"/>
      <c r="C14" s="66"/>
      <c r="D14" s="77" t="s">
        <v>281</v>
      </c>
      <c r="E14" s="67"/>
      <c r="F14" s="68" t="e">
        <f aca="false">F19+F24+F34+F39</f>
        <v>#VALUE!</v>
      </c>
      <c r="G14" s="68" t="e">
        <f aca="false">G19+G24+G34+G39</f>
        <v>#VALUE!</v>
      </c>
      <c r="H14" s="68" t="e">
        <f aca="false">H19+H24+H34+H39</f>
        <v>#VALUE!</v>
      </c>
      <c r="I14" s="176" t="e">
        <f aca="false">I19+I24+I34+I39</f>
        <v>#VALUE!</v>
      </c>
      <c r="J14" s="176" t="e">
        <f aca="false">J19+J24+J34+J39</f>
        <v>#VALUE!</v>
      </c>
      <c r="K14" s="68" t="e">
        <f aca="false">K19+K24+K34+K39</f>
        <v>#VALUE!</v>
      </c>
      <c r="L14" s="68" t="e">
        <f aca="false">F14+G14+H14+I14+J14+K14</f>
        <v>#VALUE!</v>
      </c>
      <c r="N14" s="69"/>
    </row>
    <row r="15" customFormat="false" ht="12.75" hidden="false" customHeight="true" outlineLevel="0" collapsed="false">
      <c r="A15" s="65"/>
      <c r="B15" s="66"/>
      <c r="C15" s="66"/>
      <c r="D15" s="77" t="s">
        <v>32</v>
      </c>
      <c r="E15" s="67"/>
      <c r="F15" s="68" t="e">
        <f aca="false">F20+F25+F35+F40</f>
        <v>#VALUE!</v>
      </c>
      <c r="G15" s="68" t="e">
        <f aca="false">G20+G25+G35+G40</f>
        <v>#VALUE!</v>
      </c>
      <c r="H15" s="68" t="e">
        <f aca="false">H20+H25+H35+H40</f>
        <v>#VALUE!</v>
      </c>
      <c r="I15" s="176" t="e">
        <f aca="false">I20+I25+I35+I40</f>
        <v>#VALUE!</v>
      </c>
      <c r="J15" s="176" t="e">
        <f aca="false">J20+J25+J35+J40</f>
        <v>#VALUE!</v>
      </c>
      <c r="K15" s="68" t="e">
        <f aca="false">K20+K25+K35+K40</f>
        <v>#VALUE!</v>
      </c>
      <c r="L15" s="68" t="e">
        <f aca="false">F15+G15+H15+I15+J15+K15</f>
        <v>#VALUE!</v>
      </c>
      <c r="N15" s="69"/>
    </row>
    <row r="16" customFormat="false" ht="15" hidden="false" customHeight="true" outlineLevel="0" collapsed="false">
      <c r="A16" s="65"/>
      <c r="B16" s="66"/>
      <c r="C16" s="70" t="s">
        <v>33</v>
      </c>
      <c r="D16" s="148" t="s">
        <v>28</v>
      </c>
      <c r="E16" s="60"/>
      <c r="F16" s="62" t="e">
        <f aca="false">F17+F18+F19+F20</f>
        <v>#VALUE!</v>
      </c>
      <c r="G16" s="62" t="e">
        <f aca="false">G17+G18+G19+G20</f>
        <v>#VALUE!</v>
      </c>
      <c r="H16" s="62" t="e">
        <f aca="false">H17+H18+H19+H20</f>
        <v>#VALUE!</v>
      </c>
      <c r="I16" s="174" t="e">
        <f aca="false">I17+I18+I19+I20</f>
        <v>#VALUE!</v>
      </c>
      <c r="J16" s="174" t="e">
        <f aca="false">J17+J18+J19+J20</f>
        <v>#VALUE!</v>
      </c>
      <c r="K16" s="62" t="e">
        <f aca="false">K17+K18+K19+K20</f>
        <v>#VALUE!</v>
      </c>
      <c r="L16" s="62" t="e">
        <f aca="false">L17+L18+L19+L20</f>
        <v>#VALUE!</v>
      </c>
      <c r="N16" s="69"/>
    </row>
    <row r="17" customFormat="false" ht="12.75" hidden="false" customHeight="true" outlineLevel="0" collapsed="false">
      <c r="A17" s="65"/>
      <c r="B17" s="66"/>
      <c r="C17" s="70"/>
      <c r="D17" s="148" t="s">
        <v>29</v>
      </c>
      <c r="E17" s="67"/>
      <c r="F17" s="68" t="e">
        <f aca="false">F720+F755</f>
        <v>#VALUE!</v>
      </c>
      <c r="G17" s="68" t="e">
        <f aca="false">G720+G755</f>
        <v>#VALUE!</v>
      </c>
      <c r="H17" s="68" t="e">
        <f aca="false">H720+H755</f>
        <v>#VALUE!</v>
      </c>
      <c r="I17" s="68" t="e">
        <f aca="false">I720+I755</f>
        <v>#VALUE!</v>
      </c>
      <c r="J17" s="68" t="e">
        <f aca="false">J720+J755</f>
        <v>#VALUE!</v>
      </c>
      <c r="K17" s="68" t="e">
        <f aca="false">K720+K755</f>
        <v>#VALUE!</v>
      </c>
      <c r="L17" s="68" t="e">
        <f aca="false">F17+G17+H17+I17+J17+K17</f>
        <v>#VALUE!</v>
      </c>
      <c r="N17" s="69"/>
    </row>
    <row r="18" customFormat="false" ht="12.75" hidden="false" customHeight="true" outlineLevel="0" collapsed="false">
      <c r="A18" s="65"/>
      <c r="B18" s="66"/>
      <c r="C18" s="70"/>
      <c r="D18" s="148" t="s">
        <v>30</v>
      </c>
      <c r="E18" s="67"/>
      <c r="F18" s="68" t="e">
        <f aca="false">F721+F756</f>
        <v>#VALUE!</v>
      </c>
      <c r="G18" s="68" t="e">
        <f aca="false">G721+G756</f>
        <v>#VALUE!</v>
      </c>
      <c r="H18" s="68" t="e">
        <f aca="false">H721+H756</f>
        <v>#VALUE!</v>
      </c>
      <c r="I18" s="68" t="e">
        <f aca="false">I721+I756</f>
        <v>#VALUE!</v>
      </c>
      <c r="J18" s="68" t="e">
        <f aca="false">J721+J756</f>
        <v>#VALUE!</v>
      </c>
      <c r="K18" s="68" t="e">
        <f aca="false">K721+K756</f>
        <v>#VALUE!</v>
      </c>
      <c r="L18" s="68" t="e">
        <f aca="false">F18+G18+H18+I18+J18+K18</f>
        <v>#VALUE!</v>
      </c>
      <c r="N18" s="69"/>
    </row>
    <row r="19" customFormat="false" ht="12.75" hidden="false" customHeight="true" outlineLevel="0" collapsed="false">
      <c r="A19" s="65"/>
      <c r="B19" s="66"/>
      <c r="C19" s="70"/>
      <c r="D19" s="148" t="s">
        <v>281</v>
      </c>
      <c r="E19" s="67"/>
      <c r="F19" s="68" t="e">
        <f aca="false">F722+F757</f>
        <v>#VALUE!</v>
      </c>
      <c r="G19" s="68" t="e">
        <f aca="false">G722+G757</f>
        <v>#VALUE!</v>
      </c>
      <c r="H19" s="68" t="e">
        <f aca="false">H722+H757</f>
        <v>#VALUE!</v>
      </c>
      <c r="I19" s="68" t="e">
        <f aca="false">I722+I757</f>
        <v>#VALUE!</v>
      </c>
      <c r="J19" s="68" t="e">
        <f aca="false">J722+J757</f>
        <v>#VALUE!</v>
      </c>
      <c r="K19" s="68" t="e">
        <f aca="false">K722+K757</f>
        <v>#VALUE!</v>
      </c>
      <c r="L19" s="68" t="e">
        <f aca="false">F19+G19+H19+I19+J19+K19</f>
        <v>#VALUE!</v>
      </c>
      <c r="N19" s="69"/>
    </row>
    <row r="20" customFormat="false" ht="12.75" hidden="false" customHeight="true" outlineLevel="0" collapsed="false">
      <c r="A20" s="65"/>
      <c r="B20" s="66"/>
      <c r="C20" s="70"/>
      <c r="D20" s="148" t="s">
        <v>32</v>
      </c>
      <c r="E20" s="67"/>
      <c r="F20" s="68" t="e">
        <f aca="false">F723+F758</f>
        <v>#VALUE!</v>
      </c>
      <c r="G20" s="68" t="e">
        <f aca="false">G723+G758</f>
        <v>#VALUE!</v>
      </c>
      <c r="H20" s="68" t="e">
        <f aca="false">H723+H758</f>
        <v>#VALUE!</v>
      </c>
      <c r="I20" s="68" t="e">
        <f aca="false">I723+I758</f>
        <v>#VALUE!</v>
      </c>
      <c r="J20" s="68" t="e">
        <f aca="false">J723+J758</f>
        <v>#VALUE!</v>
      </c>
      <c r="K20" s="68" t="e">
        <f aca="false">K723+K758</f>
        <v>#VALUE!</v>
      </c>
      <c r="L20" s="68" t="e">
        <f aca="false">F20+G20+H20+I20+J20+K20</f>
        <v>#VALUE!</v>
      </c>
      <c r="N20" s="69"/>
    </row>
    <row r="21" customFormat="false" ht="13.5" hidden="false" customHeight="true" outlineLevel="0" collapsed="false">
      <c r="A21" s="65"/>
      <c r="B21" s="66"/>
      <c r="C21" s="73" t="s">
        <v>34</v>
      </c>
      <c r="D21" s="119" t="s">
        <v>28</v>
      </c>
      <c r="E21" s="67"/>
      <c r="F21" s="62" t="e">
        <f aca="false">F22+F23+F24+F25</f>
        <v>#VALUE!</v>
      </c>
      <c r="G21" s="62" t="e">
        <f aca="false">G22+G23+G24+G25</f>
        <v>#VALUE!</v>
      </c>
      <c r="H21" s="62" t="e">
        <f aca="false">H22+H23+H24+H25</f>
        <v>#VALUE!</v>
      </c>
      <c r="I21" s="174" t="e">
        <f aca="false">I22+I23+I24+I25</f>
        <v>#VALUE!</v>
      </c>
      <c r="J21" s="174" t="e">
        <f aca="false">J22+J23+J24+J25</f>
        <v>#VALUE!</v>
      </c>
      <c r="K21" s="62" t="e">
        <f aca="false">K22+K23+K24+K25</f>
        <v>#VALUE!</v>
      </c>
      <c r="L21" s="62" t="e">
        <f aca="false">L22+L23+L24+L25</f>
        <v>#VALUE!</v>
      </c>
      <c r="N21" s="69"/>
    </row>
    <row r="22" customFormat="false" ht="12.75" hidden="false" customHeight="true" outlineLevel="0" collapsed="false">
      <c r="A22" s="65"/>
      <c r="B22" s="66"/>
      <c r="C22" s="73"/>
      <c r="D22" s="119" t="s">
        <v>29</v>
      </c>
      <c r="E22" s="67"/>
      <c r="F22" s="68" t="e">
        <f aca="false">F523+F598</f>
        <v>#VALUE!</v>
      </c>
      <c r="G22" s="68" t="e">
        <f aca="false">G523+G598</f>
        <v>#VALUE!</v>
      </c>
      <c r="H22" s="68" t="e">
        <f aca="false">H523+H598</f>
        <v>#VALUE!</v>
      </c>
      <c r="I22" s="68" t="e">
        <f aca="false">I523+I598</f>
        <v>#VALUE!</v>
      </c>
      <c r="J22" s="68" t="e">
        <f aca="false">J523+J598</f>
        <v>#VALUE!</v>
      </c>
      <c r="K22" s="68" t="e">
        <f aca="false">K523+K598</f>
        <v>#VALUE!</v>
      </c>
      <c r="L22" s="68" t="e">
        <f aca="false">F22+G22+H22+I22+J22+K22</f>
        <v>#VALUE!</v>
      </c>
      <c r="N22" s="69"/>
    </row>
    <row r="23" customFormat="false" ht="12.75" hidden="false" customHeight="true" outlineLevel="0" collapsed="false">
      <c r="A23" s="65"/>
      <c r="B23" s="66"/>
      <c r="C23" s="73"/>
      <c r="D23" s="119" t="s">
        <v>30</v>
      </c>
      <c r="E23" s="67"/>
      <c r="F23" s="68" t="e">
        <f aca="false">F524+F599</f>
        <v>#VALUE!</v>
      </c>
      <c r="G23" s="68" t="e">
        <f aca="false">G524+G599</f>
        <v>#VALUE!</v>
      </c>
      <c r="H23" s="68" t="e">
        <f aca="false">H524+H599</f>
        <v>#VALUE!</v>
      </c>
      <c r="I23" s="68" t="e">
        <f aca="false">I524+I599</f>
        <v>#VALUE!</v>
      </c>
      <c r="J23" s="68" t="e">
        <f aca="false">J524+J599</f>
        <v>#VALUE!</v>
      </c>
      <c r="K23" s="68" t="e">
        <f aca="false">K524+K599</f>
        <v>#VALUE!</v>
      </c>
      <c r="L23" s="68" t="e">
        <f aca="false">F23+G23+H23+I23+J23+K23</f>
        <v>#VALUE!</v>
      </c>
      <c r="N23" s="69"/>
    </row>
    <row r="24" customFormat="false" ht="12.75" hidden="false" customHeight="false" outlineLevel="0" collapsed="false">
      <c r="A24" s="65"/>
      <c r="B24" s="66"/>
      <c r="C24" s="73"/>
      <c r="D24" s="119" t="s">
        <v>281</v>
      </c>
      <c r="E24" s="67"/>
      <c r="F24" s="68" t="e">
        <f aca="false">F525+F600</f>
        <v>#VALUE!</v>
      </c>
      <c r="G24" s="68" t="e">
        <f aca="false">G525+G600</f>
        <v>#VALUE!</v>
      </c>
      <c r="H24" s="68" t="e">
        <f aca="false">H525+H600</f>
        <v>#VALUE!</v>
      </c>
      <c r="I24" s="68" t="e">
        <f aca="false">I525+I600</f>
        <v>#VALUE!</v>
      </c>
      <c r="J24" s="68" t="e">
        <f aca="false">J525+J600</f>
        <v>#VALUE!</v>
      </c>
      <c r="K24" s="68" t="e">
        <f aca="false">K525+K600</f>
        <v>#VALUE!</v>
      </c>
      <c r="L24" s="68" t="e">
        <f aca="false">F24+G24+H24+I24+J24+K24</f>
        <v>#VALUE!</v>
      </c>
      <c r="N24" s="69"/>
    </row>
    <row r="25" customFormat="false" ht="12.75" hidden="false" customHeight="true" outlineLevel="0" collapsed="false">
      <c r="A25" s="65"/>
      <c r="B25" s="66"/>
      <c r="C25" s="73"/>
      <c r="D25" s="119" t="s">
        <v>32</v>
      </c>
      <c r="E25" s="67"/>
      <c r="F25" s="68" t="e">
        <f aca="false">F526+F601</f>
        <v>#VALUE!</v>
      </c>
      <c r="G25" s="68" t="e">
        <f aca="false">G526+G601</f>
        <v>#VALUE!</v>
      </c>
      <c r="H25" s="68" t="e">
        <f aca="false">H526+H601</f>
        <v>#VALUE!</v>
      </c>
      <c r="I25" s="68" t="e">
        <f aca="false">I526+I601</f>
        <v>#VALUE!</v>
      </c>
      <c r="J25" s="68" t="e">
        <f aca="false">J526+J601</f>
        <v>#VALUE!</v>
      </c>
      <c r="K25" s="68" t="e">
        <f aca="false">K526+K601</f>
        <v>#VALUE!</v>
      </c>
      <c r="L25" s="68" t="e">
        <f aca="false">F25+G25+H25+I25+J25+K25</f>
        <v>#VALUE!</v>
      </c>
      <c r="N25" s="69"/>
    </row>
    <row r="26" s="198" customFormat="true" ht="12.75" hidden="false" customHeight="true" outlineLevel="0" collapsed="false">
      <c r="A26" s="192"/>
      <c r="B26" s="193"/>
      <c r="C26" s="192"/>
      <c r="D26" s="194"/>
      <c r="E26" s="195"/>
      <c r="F26" s="196" t="e">
        <f aca="false">F27+F28+F29+F30</f>
        <v>#VALUE!</v>
      </c>
      <c r="G26" s="196" t="e">
        <f aca="false">G27+G28+G29+G30</f>
        <v>#VALUE!</v>
      </c>
      <c r="H26" s="196" t="e">
        <f aca="false">H27+H28+H29+H30</f>
        <v>#VALUE!</v>
      </c>
      <c r="I26" s="197" t="e">
        <f aca="false">I27+I28+I29+I30</f>
        <v>#VALUE!</v>
      </c>
      <c r="J26" s="197" t="e">
        <f aca="false">J27+J28+J29+J30</f>
        <v>#VALUE!</v>
      </c>
      <c r="K26" s="196" t="e">
        <f aca="false">K27+K28+K29+K30</f>
        <v>#VALUE!</v>
      </c>
      <c r="L26" s="196" t="e">
        <f aca="false">L27+L28+L29+L30</f>
        <v>#VALUE!</v>
      </c>
      <c r="N26" s="199"/>
    </row>
    <row r="27" s="198" customFormat="true" ht="12.75" hidden="false" customHeight="true" outlineLevel="0" collapsed="false">
      <c r="A27" s="192"/>
      <c r="B27" s="193"/>
      <c r="C27" s="192"/>
      <c r="D27" s="194"/>
      <c r="E27" s="195"/>
      <c r="F27" s="196" t="e">
        <f aca="false">F32+F37</f>
        <v>#VALUE!</v>
      </c>
      <c r="G27" s="196" t="e">
        <f aca="false">G32+G37</f>
        <v>#VALUE!</v>
      </c>
      <c r="H27" s="196" t="e">
        <f aca="false">H32+H37</f>
        <v>#VALUE!</v>
      </c>
      <c r="I27" s="196" t="e">
        <f aca="false">I32+I37</f>
        <v>#VALUE!</v>
      </c>
      <c r="J27" s="196" t="e">
        <f aca="false">J32+J37</f>
        <v>#VALUE!</v>
      </c>
      <c r="K27" s="196" t="e">
        <f aca="false">K32+K37</f>
        <v>#VALUE!</v>
      </c>
      <c r="L27" s="196" t="e">
        <f aca="false">F27+G27+H27+I27+J27+K27</f>
        <v>#VALUE!</v>
      </c>
      <c r="N27" s="199"/>
    </row>
    <row r="28" s="198" customFormat="true" ht="12.75" hidden="false" customHeight="true" outlineLevel="0" collapsed="false">
      <c r="A28" s="192"/>
      <c r="B28" s="193"/>
      <c r="C28" s="192"/>
      <c r="D28" s="194"/>
      <c r="E28" s="195"/>
      <c r="F28" s="196" t="e">
        <f aca="false">F33+F38</f>
        <v>#VALUE!</v>
      </c>
      <c r="G28" s="196" t="e">
        <f aca="false">G33+G38</f>
        <v>#VALUE!</v>
      </c>
      <c r="H28" s="196" t="e">
        <f aca="false">H33+H38</f>
        <v>#VALUE!</v>
      </c>
      <c r="I28" s="196" t="e">
        <f aca="false">I33+I38</f>
        <v>#VALUE!</v>
      </c>
      <c r="J28" s="196" t="e">
        <f aca="false">J33+J38</f>
        <v>#VALUE!</v>
      </c>
      <c r="K28" s="196" t="e">
        <f aca="false">K33+K38</f>
        <v>#VALUE!</v>
      </c>
      <c r="L28" s="196" t="e">
        <f aca="false">F28+G28+H28+I28+J28+K28</f>
        <v>#VALUE!</v>
      </c>
      <c r="N28" s="199"/>
    </row>
    <row r="29" s="198" customFormat="true" ht="12.75" hidden="false" customHeight="true" outlineLevel="0" collapsed="false">
      <c r="A29" s="192"/>
      <c r="B29" s="193"/>
      <c r="C29" s="192"/>
      <c r="D29" s="194"/>
      <c r="E29" s="195"/>
      <c r="F29" s="196" t="e">
        <f aca="false">F34+F39</f>
        <v>#VALUE!</v>
      </c>
      <c r="G29" s="196" t="e">
        <f aca="false">G34+G39</f>
        <v>#VALUE!</v>
      </c>
      <c r="H29" s="196" t="e">
        <f aca="false">H34+H39</f>
        <v>#VALUE!</v>
      </c>
      <c r="I29" s="196" t="e">
        <f aca="false">I34+I39</f>
        <v>#VALUE!</v>
      </c>
      <c r="J29" s="196" t="e">
        <f aca="false">J34+J39</f>
        <v>#VALUE!</v>
      </c>
      <c r="K29" s="196" t="e">
        <f aca="false">K34+K39</f>
        <v>#VALUE!</v>
      </c>
      <c r="L29" s="196" t="e">
        <f aca="false">F29+G29+H29+I29+J29+K29</f>
        <v>#VALUE!</v>
      </c>
      <c r="N29" s="199"/>
    </row>
    <row r="30" s="198" customFormat="true" ht="12.75" hidden="false" customHeight="true" outlineLevel="0" collapsed="false">
      <c r="A30" s="192"/>
      <c r="B30" s="193"/>
      <c r="C30" s="192"/>
      <c r="D30" s="194"/>
      <c r="E30" s="195"/>
      <c r="F30" s="196" t="e">
        <f aca="false">F35+F40</f>
        <v>#VALUE!</v>
      </c>
      <c r="G30" s="196" t="e">
        <f aca="false">G35+G40</f>
        <v>#VALUE!</v>
      </c>
      <c r="H30" s="196" t="e">
        <f aca="false">H35+H40</f>
        <v>#VALUE!</v>
      </c>
      <c r="I30" s="196" t="e">
        <f aca="false">I35+I40</f>
        <v>#VALUE!</v>
      </c>
      <c r="J30" s="196" t="e">
        <f aca="false">J35+J40</f>
        <v>#VALUE!</v>
      </c>
      <c r="K30" s="196" t="e">
        <f aca="false">K35+K40</f>
        <v>#VALUE!</v>
      </c>
      <c r="L30" s="196" t="e">
        <f aca="false">F30+G30+H30+I30+J30+K30</f>
        <v>#VALUE!</v>
      </c>
      <c r="N30" s="199"/>
    </row>
    <row r="31" customFormat="false" ht="14.25" hidden="false" customHeight="true" outlineLevel="0" collapsed="false">
      <c r="A31" s="65"/>
      <c r="B31" s="66"/>
      <c r="C31" s="19" t="s">
        <v>35</v>
      </c>
      <c r="D31" s="77" t="s">
        <v>28</v>
      </c>
      <c r="E31" s="67"/>
      <c r="F31" s="62" t="e">
        <f aca="false">F32+F33+F34+F35</f>
        <v>#VALUE!</v>
      </c>
      <c r="G31" s="62" t="e">
        <f aca="false">G32+G33+G34+G35</f>
        <v>#VALUE!</v>
      </c>
      <c r="H31" s="62" t="e">
        <f aca="false">H32+H33+H34+H35</f>
        <v>#VALUE!</v>
      </c>
      <c r="I31" s="174" t="e">
        <f aca="false">I32+I33+I34+I35</f>
        <v>#VALUE!</v>
      </c>
      <c r="J31" s="174" t="e">
        <f aca="false">J32+J33+J34+J35</f>
        <v>#VALUE!</v>
      </c>
      <c r="K31" s="62" t="e">
        <f aca="false">K32+K33+K34+K35</f>
        <v>#VALUE!</v>
      </c>
      <c r="L31" s="62" t="e">
        <f aca="false">L32+L33+L34+L35</f>
        <v>#VALUE!</v>
      </c>
      <c r="N31" s="69"/>
    </row>
    <row r="32" customFormat="false" ht="15" hidden="false" customHeight="true" outlineLevel="0" collapsed="false">
      <c r="A32" s="65"/>
      <c r="B32" s="66"/>
      <c r="C32" s="19"/>
      <c r="D32" s="77" t="s">
        <v>29</v>
      </c>
      <c r="E32" s="67"/>
      <c r="F32" s="68" t="e">
        <f aca="false">F43+F118+F139+F154+F169+F184+F362+F393+F413+F433+F563+F679+F796+F861+F901</f>
        <v>#VALUE!</v>
      </c>
      <c r="G32" s="68" t="e">
        <f aca="false">G43+G118+G139+G154+G169+G184+G362+G393+G413+G433+G563+G679+G796+G861+G901</f>
        <v>#VALUE!</v>
      </c>
      <c r="H32" s="68" t="e">
        <f aca="false">H43+H118+H139+H154+H169+H184+H362+H393+H413+H433+H563+H679+H796+H861+H901</f>
        <v>#VALUE!</v>
      </c>
      <c r="I32" s="68" t="e">
        <f aca="false">I43+I118+I139+I154+I169+I184+I362+I393+I413+I433+I563+I679+I796+I861+I901</f>
        <v>#VALUE!</v>
      </c>
      <c r="J32" s="68" t="e">
        <f aca="false">J43+J118+J139+J154+J169+J184+J362+J393+J413+J433+J563+J679+J796+J861+J901</f>
        <v>#VALUE!</v>
      </c>
      <c r="K32" s="68" t="e">
        <f aca="false">K43+K118+K139+K154+K169+K184+K362+K393+K413+K433+K563+K679+K796+K861+K901</f>
        <v>#VALUE!</v>
      </c>
      <c r="L32" s="68" t="e">
        <f aca="false">F32+G32+H32+I32+J32+K32</f>
        <v>#VALUE!</v>
      </c>
      <c r="N32" s="69"/>
    </row>
    <row r="33" customFormat="false" ht="15" hidden="false" customHeight="true" outlineLevel="0" collapsed="false">
      <c r="A33" s="65"/>
      <c r="B33" s="66"/>
      <c r="C33" s="19"/>
      <c r="D33" s="77" t="s">
        <v>30</v>
      </c>
      <c r="E33" s="67"/>
      <c r="F33" s="68" t="e">
        <f aca="false">F44+F119+F140+F155+F170+F185+F363+F394+F414+F434+F564+F680+F797+F862+F902</f>
        <v>#VALUE!</v>
      </c>
      <c r="G33" s="68" t="e">
        <f aca="false">G44+G119+G140+G155+G170+G185+G363+G394+G414+G434+G564+G680+G797+G862+G902</f>
        <v>#VALUE!</v>
      </c>
      <c r="H33" s="68" t="e">
        <f aca="false">H44+H119+H140+H155+H170+H185+H363+H394+H414+H434+H564+H680+H797+H862+H902</f>
        <v>#VALUE!</v>
      </c>
      <c r="I33" s="68" t="e">
        <f aca="false">I44+I119+I140+I155+I170+I185+I363+I394+I414+I434+I564+I680+I797+I862+I902</f>
        <v>#VALUE!</v>
      </c>
      <c r="J33" s="68" t="e">
        <f aca="false">J44+J119+J140+J155+J170+J185+J363+J394+J414+J434+J564+J680+J797+J862+J902</f>
        <v>#VALUE!</v>
      </c>
      <c r="K33" s="68" t="e">
        <f aca="false">K44+K119+K140+K155+K170+K185+K363+K394+K414+K434+K564+K680+K797+K862+K902</f>
        <v>#VALUE!</v>
      </c>
      <c r="L33" s="68" t="e">
        <f aca="false">F33+G33+H33+I33+J33+K33</f>
        <v>#VALUE!</v>
      </c>
      <c r="N33" s="69"/>
    </row>
    <row r="34" customFormat="false" ht="15" hidden="false" customHeight="true" outlineLevel="0" collapsed="false">
      <c r="A34" s="65"/>
      <c r="B34" s="66"/>
      <c r="C34" s="19"/>
      <c r="D34" s="77" t="s">
        <v>281</v>
      </c>
      <c r="E34" s="67"/>
      <c r="F34" s="68" t="e">
        <f aca="false">F45+F120+F141+F156+F171+F186+F364+F395+F415+F435+F565+F681+F798+F863+F903</f>
        <v>#VALUE!</v>
      </c>
      <c r="G34" s="68" t="e">
        <f aca="false">G45+G120+G141+G156+G171+G186+G364+G395+G415+G435+G565+G681+G798+G863+G903</f>
        <v>#VALUE!</v>
      </c>
      <c r="H34" s="68" t="e">
        <f aca="false">H45+H120+H141+H156+H171+H186+H364+H395+H415+H435+H565+H681+H798+H863+H903</f>
        <v>#VALUE!</v>
      </c>
      <c r="I34" s="68" t="e">
        <f aca="false">I45+I120+I141+I156+I171+I186+I364+I395+I415+I435+I565+I681+I798+I863+I903</f>
        <v>#VALUE!</v>
      </c>
      <c r="J34" s="68" t="e">
        <f aca="false">J45+J120+J141+J156+J171+J186+J364+J395+J415+J435+J565+J681+J798+J863+J903</f>
        <v>#VALUE!</v>
      </c>
      <c r="K34" s="68" t="e">
        <f aca="false">K45+K120+K141+K156+K171+K186+K364+K395+K415+K435+K565+K681+K798+K863+K903</f>
        <v>#VALUE!</v>
      </c>
      <c r="L34" s="68" t="e">
        <f aca="false">F34+G34+H34+I34+J34+K34</f>
        <v>#VALUE!</v>
      </c>
      <c r="N34" s="69"/>
    </row>
    <row r="35" customFormat="false" ht="12.75" hidden="false" customHeight="true" outlineLevel="0" collapsed="false">
      <c r="A35" s="65"/>
      <c r="B35" s="66"/>
      <c r="C35" s="19"/>
      <c r="D35" s="77" t="s">
        <v>32</v>
      </c>
      <c r="E35" s="67"/>
      <c r="F35" s="68" t="e">
        <f aca="false">F46+F121+F142+F157+F172+F187+F365+F396+F416+F436+F566+F682+F799+F864+F904</f>
        <v>#VALUE!</v>
      </c>
      <c r="G35" s="68" t="e">
        <f aca="false">G46+G121+G142+G157+G172+G187+G365+G396+G416+G436+G566+G682+G799+G864+G904</f>
        <v>#VALUE!</v>
      </c>
      <c r="H35" s="68" t="e">
        <f aca="false">H46+H121+H142+H157+H172+H187+H365+H396+H416+H436+H566+H682+H799+H864+H904</f>
        <v>#VALUE!</v>
      </c>
      <c r="I35" s="68" t="e">
        <f aca="false">I46+I121+I142+I157+I172+I187+I365+I396+I416+I436+I566+I682+I799+I864+I904</f>
        <v>#VALUE!</v>
      </c>
      <c r="J35" s="68" t="e">
        <f aca="false">J46+J121+J142+J157+J172+J187+J365+J396+J416+J436+J566+J682+J799+J864+J904</f>
        <v>#VALUE!</v>
      </c>
      <c r="K35" s="68" t="e">
        <f aca="false">K46+K121+K142+K157+K172+K187+K365+K396+K416+K436+K566+K682+K799+K864+K904</f>
        <v>#VALUE!</v>
      </c>
      <c r="L35" s="68" t="e">
        <f aca="false">F35+G35+H35+I35+J35+K35</f>
        <v>#VALUE!</v>
      </c>
      <c r="N35" s="69"/>
    </row>
    <row r="36" customFormat="false" ht="18" hidden="false" customHeight="true" outlineLevel="0" collapsed="false">
      <c r="A36" s="65"/>
      <c r="B36" s="66"/>
      <c r="C36" s="130" t="s">
        <v>388</v>
      </c>
      <c r="D36" s="131" t="s">
        <v>28</v>
      </c>
      <c r="E36" s="67"/>
      <c r="F36" s="62" t="e">
        <f aca="false">F37+F38+F39+F40</f>
        <v>#VALUE!</v>
      </c>
      <c r="G36" s="62" t="e">
        <f aca="false">G37+G38+G39+G40</f>
        <v>#VALUE!</v>
      </c>
      <c r="H36" s="62" t="e">
        <f aca="false">H37+H38+H39+H40</f>
        <v>#VALUE!</v>
      </c>
      <c r="I36" s="174" t="e">
        <f aca="false">I37+I38+I39+I40</f>
        <v>#VALUE!</v>
      </c>
      <c r="J36" s="174" t="e">
        <f aca="false">J37+J38+J39+J40</f>
        <v>#VALUE!</v>
      </c>
      <c r="K36" s="62" t="e">
        <f aca="false">K37+K38+K39+K40</f>
        <v>#VALUE!</v>
      </c>
      <c r="L36" s="62" t="e">
        <f aca="false">L37+L38+L39+L40</f>
        <v>#VALUE!</v>
      </c>
      <c r="N36" s="69"/>
    </row>
    <row r="37" customFormat="false" ht="12.75" hidden="false" customHeight="true" outlineLevel="0" collapsed="false">
      <c r="A37" s="65"/>
      <c r="B37" s="66"/>
      <c r="C37" s="130"/>
      <c r="D37" s="131" t="s">
        <v>29</v>
      </c>
      <c r="E37" s="67"/>
      <c r="F37" s="68" t="e">
        <f aca="false">F619+F634</f>
        <v>#VALUE!</v>
      </c>
      <c r="G37" s="68" t="e">
        <f aca="false">G619+G634</f>
        <v>#VALUE!</v>
      </c>
      <c r="H37" s="68" t="e">
        <f aca="false">H619+H634</f>
        <v>#VALUE!</v>
      </c>
      <c r="I37" s="176" t="e">
        <f aca="false">I619+I634</f>
        <v>#VALUE!</v>
      </c>
      <c r="J37" s="176" t="e">
        <f aca="false">J619+J634</f>
        <v>#VALUE!</v>
      </c>
      <c r="K37" s="68" t="e">
        <f aca="false">K619+K634</f>
        <v>#VALUE!</v>
      </c>
      <c r="L37" s="68" t="e">
        <f aca="false">F37+G37+H37+I37+J37+K37</f>
        <v>#VALUE!</v>
      </c>
      <c r="N37" s="69"/>
    </row>
    <row r="38" customFormat="false" ht="12.75" hidden="false" customHeight="true" outlineLevel="0" collapsed="false">
      <c r="A38" s="65"/>
      <c r="B38" s="66"/>
      <c r="C38" s="130"/>
      <c r="D38" s="131" t="s">
        <v>30</v>
      </c>
      <c r="E38" s="67"/>
      <c r="F38" s="68" t="e">
        <f aca="false">F620+F635</f>
        <v>#VALUE!</v>
      </c>
      <c r="G38" s="68" t="e">
        <f aca="false">G620+G635</f>
        <v>#VALUE!</v>
      </c>
      <c r="H38" s="68" t="e">
        <f aca="false">H620+H635</f>
        <v>#VALUE!</v>
      </c>
      <c r="I38" s="176" t="e">
        <f aca="false">I620+I635</f>
        <v>#VALUE!</v>
      </c>
      <c r="J38" s="176" t="e">
        <f aca="false">J620+J635</f>
        <v>#VALUE!</v>
      </c>
      <c r="K38" s="68" t="e">
        <f aca="false">K620+K635</f>
        <v>#VALUE!</v>
      </c>
      <c r="L38" s="68" t="e">
        <f aca="false">F38+G38+H38+I38+J38+K38</f>
        <v>#VALUE!</v>
      </c>
      <c r="N38" s="69"/>
    </row>
    <row r="39" customFormat="false" ht="12.75" hidden="false" customHeight="true" outlineLevel="0" collapsed="false">
      <c r="A39" s="65"/>
      <c r="B39" s="66"/>
      <c r="C39" s="130"/>
      <c r="D39" s="131" t="s">
        <v>281</v>
      </c>
      <c r="E39" s="67"/>
      <c r="F39" s="68" t="e">
        <f aca="false">F621+F636</f>
        <v>#VALUE!</v>
      </c>
      <c r="G39" s="68" t="e">
        <f aca="false">G621+G636</f>
        <v>#VALUE!</v>
      </c>
      <c r="H39" s="68" t="e">
        <f aca="false">H621+H636</f>
        <v>#VALUE!</v>
      </c>
      <c r="I39" s="176" t="e">
        <f aca="false">I621+I636</f>
        <v>#VALUE!</v>
      </c>
      <c r="J39" s="176" t="e">
        <f aca="false">J621+J636</f>
        <v>#VALUE!</v>
      </c>
      <c r="K39" s="68" t="e">
        <f aca="false">K621+K636</f>
        <v>#VALUE!</v>
      </c>
      <c r="L39" s="68" t="e">
        <f aca="false">F39+G39+H39+I39+J39+K39</f>
        <v>#VALUE!</v>
      </c>
      <c r="N39" s="69"/>
    </row>
    <row r="40" customFormat="false" ht="12.75" hidden="false" customHeight="true" outlineLevel="0" collapsed="false">
      <c r="A40" s="65"/>
      <c r="B40" s="66"/>
      <c r="C40" s="130"/>
      <c r="D40" s="131" t="s">
        <v>32</v>
      </c>
      <c r="E40" s="67"/>
      <c r="F40" s="68" t="e">
        <f aca="false">F622+F637</f>
        <v>#VALUE!</v>
      </c>
      <c r="G40" s="68" t="e">
        <f aca="false">G622+G637</f>
        <v>#VALUE!</v>
      </c>
      <c r="H40" s="68" t="e">
        <f aca="false">H622+H637</f>
        <v>#VALUE!</v>
      </c>
      <c r="I40" s="176" t="e">
        <f aca="false">I622+I637</f>
        <v>#VALUE!</v>
      </c>
      <c r="J40" s="176" t="e">
        <f aca="false">J622+J637</f>
        <v>#VALUE!</v>
      </c>
      <c r="K40" s="68" t="e">
        <f aca="false">K622+K637</f>
        <v>#VALUE!</v>
      </c>
      <c r="L40" s="68" t="e">
        <f aca="false">F40+G40+H40+I40+J40+K40</f>
        <v>#VALUE!</v>
      </c>
      <c r="N40" s="69"/>
    </row>
    <row r="41" customFormat="false" ht="12.75" hidden="false" customHeight="true" outlineLevel="0" collapsed="false">
      <c r="A41" s="20" t="s">
        <v>15</v>
      </c>
      <c r="B41" s="77" t="s">
        <v>282</v>
      </c>
      <c r="C41" s="77"/>
      <c r="D41" s="77"/>
      <c r="E41" s="77"/>
      <c r="F41" s="77"/>
      <c r="G41" s="77"/>
      <c r="H41" s="77"/>
      <c r="I41" s="77"/>
      <c r="J41" s="77"/>
      <c r="K41" s="77"/>
      <c r="L41" s="26"/>
    </row>
    <row r="42" s="83" customFormat="true" ht="27.75" hidden="false" customHeight="true" outlineLevel="0" collapsed="false">
      <c r="A42" s="78" t="s">
        <v>283</v>
      </c>
      <c r="B42" s="113" t="s">
        <v>284</v>
      </c>
      <c r="C42" s="79" t="s">
        <v>27</v>
      </c>
      <c r="D42" s="79" t="s">
        <v>28</v>
      </c>
      <c r="E42" s="126"/>
      <c r="F42" s="81" t="e">
        <f aca="false">F43+F44+F45+F46</f>
        <v>#VALUE!</v>
      </c>
      <c r="G42" s="81" t="e">
        <f aca="false">G43+G44+G45+G46</f>
        <v>#VALUE!</v>
      </c>
      <c r="H42" s="81" t="e">
        <f aca="false">H43+H44+H45+H46</f>
        <v>#VALUE!</v>
      </c>
      <c r="I42" s="81" t="e">
        <f aca="false">I43+I44+I45+I46</f>
        <v>#VALUE!</v>
      </c>
      <c r="J42" s="81" t="e">
        <f aca="false">J43+J44+J45+J46</f>
        <v>#VALUE!</v>
      </c>
      <c r="K42" s="81" t="e">
        <f aca="false">K43+K44+K45+K46</f>
        <v>#VALUE!</v>
      </c>
      <c r="L42" s="81" t="e">
        <f aca="false">L43+L44+L45+L46</f>
        <v>#VALUE!</v>
      </c>
      <c r="M42" s="82" t="s">
        <v>371</v>
      </c>
    </row>
    <row r="43" customFormat="false" ht="12.75" hidden="false" customHeight="true" outlineLevel="0" collapsed="false">
      <c r="A43" s="65"/>
      <c r="B43" s="113"/>
      <c r="C43" s="66"/>
      <c r="D43" s="79" t="s">
        <v>29</v>
      </c>
      <c r="E43" s="67"/>
      <c r="F43" s="68" t="e">
        <f aca="false">F48</f>
        <v>#VALUE!</v>
      </c>
      <c r="G43" s="68" t="e">
        <f aca="false">G48</f>
        <v>#VALUE!</v>
      </c>
      <c r="H43" s="68" t="e">
        <f aca="false">H48</f>
        <v>#VALUE!</v>
      </c>
      <c r="I43" s="68" t="e">
        <f aca="false">I48</f>
        <v>#VALUE!</v>
      </c>
      <c r="J43" s="68" t="e">
        <f aca="false">J48</f>
        <v>#VALUE!</v>
      </c>
      <c r="K43" s="68" t="e">
        <f aca="false">K48</f>
        <v>#VALUE!</v>
      </c>
      <c r="L43" s="68" t="e">
        <f aca="false">F43+G43+H43+I43+J43+K43</f>
        <v>#VALUE!</v>
      </c>
    </row>
    <row r="44" customFormat="false" ht="12.75" hidden="false" customHeight="true" outlineLevel="0" collapsed="false">
      <c r="A44" s="65"/>
      <c r="B44" s="113"/>
      <c r="C44" s="66"/>
      <c r="D44" s="79" t="s">
        <v>30</v>
      </c>
      <c r="E44" s="67"/>
      <c r="F44" s="68" t="e">
        <f aca="false">F49</f>
        <v>#VALUE!</v>
      </c>
      <c r="G44" s="68" t="e">
        <f aca="false">G49</f>
        <v>#VALUE!</v>
      </c>
      <c r="H44" s="68" t="e">
        <f aca="false">H49</f>
        <v>#VALUE!</v>
      </c>
      <c r="I44" s="68" t="e">
        <f aca="false">I49</f>
        <v>#VALUE!</v>
      </c>
      <c r="J44" s="68" t="e">
        <f aca="false">J49</f>
        <v>#VALUE!</v>
      </c>
      <c r="K44" s="68" t="e">
        <f aca="false">K49</f>
        <v>#VALUE!</v>
      </c>
      <c r="L44" s="68" t="e">
        <f aca="false">F44+G44+H44+I44+J44+K44</f>
        <v>#VALUE!</v>
      </c>
    </row>
    <row r="45" customFormat="false" ht="12.75" hidden="false" customHeight="true" outlineLevel="0" collapsed="false">
      <c r="A45" s="65"/>
      <c r="B45" s="113"/>
      <c r="C45" s="66"/>
      <c r="D45" s="79" t="s">
        <v>281</v>
      </c>
      <c r="E45" s="67"/>
      <c r="F45" s="68" t="e">
        <f aca="false">F50</f>
        <v>#VALUE!</v>
      </c>
      <c r="G45" s="68" t="e">
        <f aca="false">G50</f>
        <v>#VALUE!</v>
      </c>
      <c r="H45" s="68" t="e">
        <f aca="false">H50</f>
        <v>#VALUE!</v>
      </c>
      <c r="I45" s="68" t="e">
        <f aca="false">I50</f>
        <v>#VALUE!</v>
      </c>
      <c r="J45" s="68" t="e">
        <f aca="false">J50</f>
        <v>#VALUE!</v>
      </c>
      <c r="K45" s="68" t="e">
        <f aca="false">K50</f>
        <v>#VALUE!</v>
      </c>
      <c r="L45" s="68" t="e">
        <f aca="false">F45+G45+H45+I45+J45+K45</f>
        <v>#VALUE!</v>
      </c>
    </row>
    <row r="46" customFormat="false" ht="12.75" hidden="false" customHeight="true" outlineLevel="0" collapsed="false">
      <c r="A46" s="65"/>
      <c r="B46" s="113"/>
      <c r="C46" s="66"/>
      <c r="D46" s="79" t="s">
        <v>32</v>
      </c>
      <c r="E46" s="67"/>
      <c r="F46" s="68" t="e">
        <f aca="false">F51</f>
        <v>#VALUE!</v>
      </c>
      <c r="G46" s="68" t="e">
        <f aca="false">G51</f>
        <v>#VALUE!</v>
      </c>
      <c r="H46" s="68" t="e">
        <f aca="false">H51</f>
        <v>#VALUE!</v>
      </c>
      <c r="I46" s="68" t="e">
        <f aca="false">I51</f>
        <v>#VALUE!</v>
      </c>
      <c r="J46" s="68" t="e">
        <f aca="false">J51</f>
        <v>#VALUE!</v>
      </c>
      <c r="K46" s="68" t="e">
        <f aca="false">K51</f>
        <v>#VALUE!</v>
      </c>
      <c r="L46" s="68" t="e">
        <f aca="false">F46+G46+H46+I46+J46+K46</f>
        <v>#VALUE!</v>
      </c>
    </row>
    <row r="47" customFormat="false" ht="13.5" hidden="false" customHeight="true" outlineLevel="0" collapsed="false">
      <c r="A47" s="65"/>
      <c r="B47" s="113"/>
      <c r="C47" s="19" t="s">
        <v>35</v>
      </c>
      <c r="D47" s="79" t="s">
        <v>28</v>
      </c>
      <c r="E47" s="67"/>
      <c r="F47" s="81" t="e">
        <f aca="false">F48+F49+F50+F51</f>
        <v>#VALUE!</v>
      </c>
      <c r="G47" s="81" t="e">
        <f aca="false">G48+G49+G50+G51</f>
        <v>#VALUE!</v>
      </c>
      <c r="H47" s="81" t="e">
        <f aca="false">H48+H49+H50+H51</f>
        <v>#VALUE!</v>
      </c>
      <c r="I47" s="81" t="e">
        <f aca="false">I48+I49+I50+I51</f>
        <v>#VALUE!</v>
      </c>
      <c r="J47" s="81" t="e">
        <f aca="false">J48+J49+J50+J51</f>
        <v>#VALUE!</v>
      </c>
      <c r="K47" s="81" t="e">
        <f aca="false">K48+K49+K50+K51</f>
        <v>#VALUE!</v>
      </c>
      <c r="L47" s="81" t="e">
        <f aca="false">L48+L49+L50+L51</f>
        <v>#VALUE!</v>
      </c>
    </row>
    <row r="48" customFormat="false" ht="13.5" hidden="false" customHeight="true" outlineLevel="0" collapsed="false">
      <c r="A48" s="65"/>
      <c r="B48" s="113"/>
      <c r="C48" s="19"/>
      <c r="D48" s="79" t="s">
        <v>29</v>
      </c>
      <c r="E48" s="67"/>
      <c r="F48" s="68" t="e">
        <f aca="false">F58+F63+F68+F73+F78+F83+F88+F93+F98+F103+F108+F113</f>
        <v>#VALUE!</v>
      </c>
      <c r="G48" s="68" t="e">
        <f aca="false">G58+G63+G68+G73+G78+G83+G88+G93+G98+G103+G108+G113</f>
        <v>#VALUE!</v>
      </c>
      <c r="H48" s="68" t="e">
        <f aca="false">H58+H63+H68+H73+H78+H83+H88+H93+H98+H103+H108+H113</f>
        <v>#VALUE!</v>
      </c>
      <c r="I48" s="68" t="e">
        <f aca="false">I58+I63+I68+I73+I78+I83+I88+I93+I98+I103+I108+I113</f>
        <v>#VALUE!</v>
      </c>
      <c r="J48" s="68" t="e">
        <f aca="false">J58+J63+J68+J73+J78+J83+J88+J93+J98+J103+J108+J113</f>
        <v>#VALUE!</v>
      </c>
      <c r="K48" s="68" t="e">
        <f aca="false">K58+K63+K68+K73+K78+K83+K88+K93+K98+K103+K108+K113</f>
        <v>#VALUE!</v>
      </c>
      <c r="L48" s="68" t="e">
        <f aca="false">F48+G48+H48+I48+J48+K48</f>
        <v>#VALUE!</v>
      </c>
    </row>
    <row r="49" customFormat="false" ht="13.5" hidden="false" customHeight="true" outlineLevel="0" collapsed="false">
      <c r="A49" s="65"/>
      <c r="B49" s="113"/>
      <c r="C49" s="19"/>
      <c r="D49" s="79" t="s">
        <v>30</v>
      </c>
      <c r="E49" s="67"/>
      <c r="F49" s="68" t="e">
        <f aca="false">F59+F64+F69+F74+F79+F84+F89+F94+F99+F104+F109+F114</f>
        <v>#VALUE!</v>
      </c>
      <c r="G49" s="68" t="e">
        <f aca="false">G59+G64+G69+G74+G79+G84+G89+G94+G99+G104+G109+G114</f>
        <v>#VALUE!</v>
      </c>
      <c r="H49" s="68" t="e">
        <f aca="false">H59+H64+H69+H74+H79+H84+H89+H94+H99+H104+H109+H114</f>
        <v>#VALUE!</v>
      </c>
      <c r="I49" s="68" t="e">
        <f aca="false">I59+I64+I69+I74+I79+I84+I89+I94+I99+I104+I109+I114</f>
        <v>#VALUE!</v>
      </c>
      <c r="J49" s="68" t="e">
        <f aca="false">J59+J64+J69+J74+J79+J84+J89+J94+J99+J104+J109+J114</f>
        <v>#VALUE!</v>
      </c>
      <c r="K49" s="68" t="e">
        <f aca="false">K59+K64+K69+K74+K79+K84+K89+K94+K99+K104+K109+K114</f>
        <v>#VALUE!</v>
      </c>
      <c r="L49" s="68" t="e">
        <f aca="false">F49+G49+H49+I49+J49+K49</f>
        <v>#VALUE!</v>
      </c>
    </row>
    <row r="50" customFormat="false" ht="13.5" hidden="false" customHeight="true" outlineLevel="0" collapsed="false">
      <c r="A50" s="65"/>
      <c r="B50" s="113"/>
      <c r="C50" s="19"/>
      <c r="D50" s="79" t="s">
        <v>281</v>
      </c>
      <c r="E50" s="67"/>
      <c r="F50" s="68" t="e">
        <f aca="false">F60+F65+F70+F75+F80+F85+F90+F95+F100+F105+F110+F115</f>
        <v>#VALUE!</v>
      </c>
      <c r="G50" s="68" t="e">
        <f aca="false">G60+G65+G70+G75+G80+G85+G90+G95+G100+G105+G110+G115</f>
        <v>#VALUE!</v>
      </c>
      <c r="H50" s="68" t="e">
        <f aca="false">H60+H65+H70+H75+H80+H85+H90+H95+H100+H105+H110+H115</f>
        <v>#VALUE!</v>
      </c>
      <c r="I50" s="68" t="e">
        <f aca="false">I60+I65+I70+I75+I80+I85+I90+I95+I100+I105+I110+I115</f>
        <v>#VALUE!</v>
      </c>
      <c r="J50" s="68" t="e">
        <f aca="false">J60+J65+J70+J75+J80+J85+J90+J95+J100+J105+J110+J115</f>
        <v>#VALUE!</v>
      </c>
      <c r="K50" s="68" t="e">
        <f aca="false">K60+K65+K70+K75+K80+K85+K90+K95+K100+K105+K110+K115</f>
        <v>#VALUE!</v>
      </c>
      <c r="L50" s="68" t="e">
        <f aca="false">F50+G50+H50+I50+J50+K50</f>
        <v>#VALUE!</v>
      </c>
    </row>
    <row r="51" customFormat="false" ht="13.5" hidden="false" customHeight="true" outlineLevel="0" collapsed="false">
      <c r="A51" s="65"/>
      <c r="B51" s="113"/>
      <c r="C51" s="19"/>
      <c r="D51" s="79" t="s">
        <v>32</v>
      </c>
      <c r="E51" s="67"/>
      <c r="F51" s="68" t="e">
        <f aca="false">F61+F66+F71+F76+F81+F86+F91+F96+F101+F106+F111+F116</f>
        <v>#VALUE!</v>
      </c>
      <c r="G51" s="68" t="e">
        <f aca="false">G61+G66+G71+G76+G81+G86+G91+G96+G101+G106+G111+G116</f>
        <v>#VALUE!</v>
      </c>
      <c r="H51" s="68" t="e">
        <f aca="false">H61+H66+H71+H76+H81+H86+H91+H96+H101+H106+H111+H116</f>
        <v>#VALUE!</v>
      </c>
      <c r="I51" s="68" t="e">
        <f aca="false">I61+I66+I71+I76+I81+I86+I91+I96+I101+I106+I111+I116</f>
        <v>#VALUE!</v>
      </c>
      <c r="J51" s="68" t="e">
        <f aca="false">J61+J66+J71+J76+J81+J86+J91+J96+J101+J106+J111+J116</f>
        <v>#VALUE!</v>
      </c>
      <c r="K51" s="68" t="e">
        <f aca="false">K61+K66+K71+K76+K81+K86+K91+K96+K101+K106+K111+K116</f>
        <v>#VALUE!</v>
      </c>
      <c r="L51" s="68" t="e">
        <f aca="false">F51+G51+H51+I51+J51+K51</f>
        <v>#VALUE!</v>
      </c>
    </row>
    <row r="52" s="198" customFormat="true" ht="13.5" hidden="false" customHeight="true" outlineLevel="0" collapsed="false">
      <c r="A52" s="192"/>
      <c r="B52" s="192"/>
      <c r="C52" s="192"/>
      <c r="D52" s="194"/>
      <c r="E52" s="195"/>
      <c r="F52" s="196" t="e">
        <f aca="false">F53+F54+F55+F56</f>
        <v>#VALUE!</v>
      </c>
      <c r="G52" s="196" t="e">
        <f aca="false">G53+G54+G55+G56</f>
        <v>#VALUE!</v>
      </c>
      <c r="H52" s="196" t="e">
        <f aca="false">H53+H54+H55+H56</f>
        <v>#VALUE!</v>
      </c>
      <c r="I52" s="196" t="e">
        <f aca="false">I53+I54+I55+I56</f>
        <v>#VALUE!</v>
      </c>
      <c r="J52" s="196" t="e">
        <f aca="false">J53+J54+J55+J56</f>
        <v>#VALUE!</v>
      </c>
      <c r="K52" s="196" t="e">
        <f aca="false">K53+K54+K55+K56</f>
        <v>#VALUE!</v>
      </c>
      <c r="L52" s="196" t="e">
        <f aca="false">L53+L54+L55+L56</f>
        <v>#VALUE!</v>
      </c>
    </row>
    <row r="53" s="198" customFormat="true" ht="13.5" hidden="false" customHeight="true" outlineLevel="0" collapsed="false">
      <c r="A53" s="192"/>
      <c r="B53" s="192"/>
      <c r="C53" s="192"/>
      <c r="D53" s="194"/>
      <c r="E53" s="195"/>
      <c r="F53" s="197" t="e">
        <f aca="false">F58+F63+F98</f>
        <v>#VALUE!</v>
      </c>
      <c r="G53" s="197" t="e">
        <f aca="false">G58+G63+G98</f>
        <v>#VALUE!</v>
      </c>
      <c r="H53" s="197" t="e">
        <f aca="false">H58+H63+H98</f>
        <v>#VALUE!</v>
      </c>
      <c r="I53" s="197" t="e">
        <f aca="false">I58+I63+I98</f>
        <v>#VALUE!</v>
      </c>
      <c r="J53" s="197" t="e">
        <f aca="false">J58+J63+J98</f>
        <v>#VALUE!</v>
      </c>
      <c r="K53" s="197" t="e">
        <f aca="false">K58+K63+K98</f>
        <v>#VALUE!</v>
      </c>
      <c r="L53" s="196" t="e">
        <f aca="false">F53+G53+H53+I53+J53+K53</f>
        <v>#VALUE!</v>
      </c>
    </row>
    <row r="54" s="198" customFormat="true" ht="13.5" hidden="false" customHeight="true" outlineLevel="0" collapsed="false">
      <c r="A54" s="192"/>
      <c r="B54" s="192"/>
      <c r="C54" s="192"/>
      <c r="D54" s="194"/>
      <c r="E54" s="195"/>
      <c r="F54" s="197" t="e">
        <f aca="false">F59+F64+F99</f>
        <v>#VALUE!</v>
      </c>
      <c r="G54" s="197" t="e">
        <f aca="false">G59+G64+G99</f>
        <v>#VALUE!</v>
      </c>
      <c r="H54" s="197" t="e">
        <f aca="false">H59+H64+H99</f>
        <v>#VALUE!</v>
      </c>
      <c r="I54" s="197" t="e">
        <f aca="false">I59+I64+I99</f>
        <v>#VALUE!</v>
      </c>
      <c r="J54" s="197" t="e">
        <f aca="false">J59+J64+J99</f>
        <v>#VALUE!</v>
      </c>
      <c r="K54" s="197" t="e">
        <f aca="false">K59+K64+K99</f>
        <v>#VALUE!</v>
      </c>
      <c r="L54" s="196" t="e">
        <f aca="false">F54+G54+H54+I54+J54+K54</f>
        <v>#VALUE!</v>
      </c>
    </row>
    <row r="55" s="198" customFormat="true" ht="13.5" hidden="false" customHeight="true" outlineLevel="0" collapsed="false">
      <c r="A55" s="192"/>
      <c r="B55" s="192"/>
      <c r="C55" s="192"/>
      <c r="D55" s="194"/>
      <c r="E55" s="195"/>
      <c r="F55" s="197" t="e">
        <f aca="false">F60+F65+F100</f>
        <v>#VALUE!</v>
      </c>
      <c r="G55" s="197" t="e">
        <f aca="false">G60+G65+G100</f>
        <v>#VALUE!</v>
      </c>
      <c r="H55" s="197" t="e">
        <f aca="false">H60+H65+H100</f>
        <v>#VALUE!</v>
      </c>
      <c r="I55" s="197" t="e">
        <f aca="false">I60+I65+I100</f>
        <v>#VALUE!</v>
      </c>
      <c r="J55" s="197" t="e">
        <f aca="false">J60+J65+J100</f>
        <v>#VALUE!</v>
      </c>
      <c r="K55" s="197" t="e">
        <f aca="false">K60+K65+K100</f>
        <v>#VALUE!</v>
      </c>
      <c r="L55" s="196" t="e">
        <f aca="false">F55+G55+H55+I55+J55+K55</f>
        <v>#VALUE!</v>
      </c>
    </row>
    <row r="56" s="198" customFormat="true" ht="13.5" hidden="false" customHeight="true" outlineLevel="0" collapsed="false">
      <c r="A56" s="192"/>
      <c r="B56" s="192"/>
      <c r="C56" s="192"/>
      <c r="D56" s="194"/>
      <c r="E56" s="195"/>
      <c r="F56" s="197" t="e">
        <f aca="false">F61+F66+F101</f>
        <v>#VALUE!</v>
      </c>
      <c r="G56" s="197" t="e">
        <f aca="false">G61+G66+G101</f>
        <v>#VALUE!</v>
      </c>
      <c r="H56" s="197" t="e">
        <f aca="false">H61+H66+H101</f>
        <v>#VALUE!</v>
      </c>
      <c r="I56" s="197" t="e">
        <f aca="false">I61+I66+I101</f>
        <v>#VALUE!</v>
      </c>
      <c r="J56" s="197" t="e">
        <f aca="false">J61+J66+J101</f>
        <v>#VALUE!</v>
      </c>
      <c r="K56" s="197" t="e">
        <f aca="false">K61+K66+K101</f>
        <v>#VALUE!</v>
      </c>
      <c r="L56" s="196" t="e">
        <f aca="false">F56+G56+H56+I56+J56+K56</f>
        <v>#VALUE!</v>
      </c>
    </row>
    <row r="57" customFormat="false" ht="11.25" hidden="false" customHeight="true" outlineLevel="0" collapsed="false">
      <c r="A57" s="20" t="s">
        <v>39</v>
      </c>
      <c r="B57" s="200" t="s">
        <v>423</v>
      </c>
      <c r="C57" s="19" t="s">
        <v>35</v>
      </c>
      <c r="D57" s="77" t="s">
        <v>28</v>
      </c>
      <c r="E57" s="67"/>
      <c r="F57" s="81" t="e">
        <f aca="false">F58+F59+F60+F61</f>
        <v>#VALUE!</v>
      </c>
      <c r="G57" s="81" t="e">
        <f aca="false">G58+G59+G60+G61</f>
        <v>#VALUE!</v>
      </c>
      <c r="H57" s="81" t="e">
        <f aca="false">H58+H59+H60+H61</f>
        <v>#VALUE!</v>
      </c>
      <c r="I57" s="81" t="e">
        <f aca="false">I58+I59+I60+I61</f>
        <v>#VALUE!</v>
      </c>
      <c r="J57" s="81" t="e">
        <f aca="false">J58+J59+J60+J61</f>
        <v>#VALUE!</v>
      </c>
      <c r="K57" s="81" t="e">
        <f aca="false">K58+K59+K60+K61</f>
        <v>#VALUE!</v>
      </c>
      <c r="L57" s="81" t="e">
        <f aca="false">L58+L59+L60+L61</f>
        <v>#VALUE!</v>
      </c>
    </row>
    <row r="58" customFormat="false" ht="11.25" hidden="false" customHeight="true" outlineLevel="0" collapsed="false">
      <c r="A58" s="65"/>
      <c r="B58" s="200"/>
      <c r="C58" s="19"/>
      <c r="D58" s="77" t="s">
        <v>29</v>
      </c>
      <c r="E58" s="67"/>
      <c r="F58" s="176" t="s">
        <v>89</v>
      </c>
      <c r="G58" s="176" t="s">
        <v>89</v>
      </c>
      <c r="H58" s="68" t="e">
        <f aca="false">G58*$N$7</f>
        <v>#VALUE!</v>
      </c>
      <c r="I58" s="176" t="e">
        <f aca="false">H58*$O$7</f>
        <v>#VALUE!</v>
      </c>
      <c r="J58" s="176" t="e">
        <f aca="false">I58*$P$7</f>
        <v>#VALUE!</v>
      </c>
      <c r="K58" s="68" t="e">
        <f aca="false">J58*$Q$7</f>
        <v>#VALUE!</v>
      </c>
      <c r="L58" s="68" t="e">
        <f aca="false">F58+G58+H58+I58+J58+K58</f>
        <v>#VALUE!</v>
      </c>
    </row>
    <row r="59" customFormat="false" ht="11.25" hidden="false" customHeight="true" outlineLevel="0" collapsed="false">
      <c r="A59" s="65"/>
      <c r="B59" s="200"/>
      <c r="C59" s="19"/>
      <c r="D59" s="77" t="s">
        <v>30</v>
      </c>
      <c r="E59" s="67"/>
      <c r="F59" s="176" t="s">
        <v>424</v>
      </c>
      <c r="G59" s="176" t="s">
        <v>424</v>
      </c>
      <c r="H59" s="68" t="e">
        <f aca="false">G59*$N$7</f>
        <v>#VALUE!</v>
      </c>
      <c r="I59" s="176" t="e">
        <f aca="false">H59*$O$7</f>
        <v>#VALUE!</v>
      </c>
      <c r="J59" s="176" t="e">
        <f aca="false">I59*$P$7</f>
        <v>#VALUE!</v>
      </c>
      <c r="K59" s="68" t="e">
        <f aca="false">J59*$Q$7</f>
        <v>#VALUE!</v>
      </c>
      <c r="L59" s="68" t="e">
        <f aca="false">F59+G59+H59+I59+J59+K59</f>
        <v>#VALUE!</v>
      </c>
    </row>
    <row r="60" customFormat="false" ht="11.25" hidden="false" customHeight="true" outlineLevel="0" collapsed="false">
      <c r="A60" s="65"/>
      <c r="B60" s="200"/>
      <c r="C60" s="19"/>
      <c r="D60" s="77" t="s">
        <v>281</v>
      </c>
      <c r="E60" s="67"/>
      <c r="F60" s="176" t="s">
        <v>425</v>
      </c>
      <c r="G60" s="176" t="s">
        <v>425</v>
      </c>
      <c r="H60" s="68" t="e">
        <f aca="false">G60*$N$7</f>
        <v>#VALUE!</v>
      </c>
      <c r="I60" s="176" t="e">
        <f aca="false">H60*$O$7</f>
        <v>#VALUE!</v>
      </c>
      <c r="J60" s="176" t="e">
        <f aca="false">I60*$P$7</f>
        <v>#VALUE!</v>
      </c>
      <c r="K60" s="68" t="e">
        <f aca="false">J60*$Q$7</f>
        <v>#VALUE!</v>
      </c>
      <c r="L60" s="68" t="e">
        <f aca="false">F60+G60+H60+I60+J60+K60</f>
        <v>#VALUE!</v>
      </c>
    </row>
    <row r="61" customFormat="false" ht="11.25" hidden="false" customHeight="true" outlineLevel="0" collapsed="false">
      <c r="A61" s="65"/>
      <c r="B61" s="200"/>
      <c r="C61" s="19"/>
      <c r="D61" s="77" t="s">
        <v>32</v>
      </c>
      <c r="E61" s="67"/>
      <c r="F61" s="176" t="s">
        <v>89</v>
      </c>
      <c r="G61" s="176" t="s">
        <v>89</v>
      </c>
      <c r="H61" s="68" t="e">
        <f aca="false">G61*$N$7</f>
        <v>#VALUE!</v>
      </c>
      <c r="I61" s="176" t="e">
        <f aca="false">H61*$O$7</f>
        <v>#VALUE!</v>
      </c>
      <c r="J61" s="176" t="e">
        <f aca="false">I61*$P$7</f>
        <v>#VALUE!</v>
      </c>
      <c r="K61" s="68" t="e">
        <f aca="false">J61*$Q$7</f>
        <v>#VALUE!</v>
      </c>
      <c r="L61" s="68" t="e">
        <f aca="false">F61+G61+H61+I61+J61+K61</f>
        <v>#VALUE!</v>
      </c>
    </row>
    <row r="62" customFormat="false" ht="11.25" hidden="false" customHeight="true" outlineLevel="0" collapsed="false">
      <c r="A62" s="20" t="s">
        <v>285</v>
      </c>
      <c r="B62" s="115" t="s">
        <v>426</v>
      </c>
      <c r="C62" s="19" t="s">
        <v>35</v>
      </c>
      <c r="D62" s="77" t="s">
        <v>28</v>
      </c>
      <c r="E62" s="67"/>
      <c r="F62" s="81" t="e">
        <f aca="false">F63+F64+F65+F66</f>
        <v>#VALUE!</v>
      </c>
      <c r="G62" s="81" t="e">
        <f aca="false">G63+G64+G65+G66</f>
        <v>#VALUE!</v>
      </c>
      <c r="H62" s="81" t="e">
        <f aca="false">H63+H64+H65+H66</f>
        <v>#VALUE!</v>
      </c>
      <c r="I62" s="81" t="e">
        <f aca="false">I63+I64+I65+I66</f>
        <v>#VALUE!</v>
      </c>
      <c r="J62" s="81" t="e">
        <f aca="false">J63+J64+J65+J66</f>
        <v>#VALUE!</v>
      </c>
      <c r="K62" s="81" t="e">
        <f aca="false">K63+K64+K65+K66</f>
        <v>#VALUE!</v>
      </c>
      <c r="L62" s="81" t="e">
        <f aca="false">L63+L64+L65+L66</f>
        <v>#VALUE!</v>
      </c>
    </row>
    <row r="63" customFormat="false" ht="11.25" hidden="false" customHeight="true" outlineLevel="0" collapsed="false">
      <c r="A63" s="65"/>
      <c r="B63" s="115"/>
      <c r="C63" s="19"/>
      <c r="D63" s="77" t="s">
        <v>29</v>
      </c>
      <c r="E63" s="67"/>
      <c r="F63" s="176" t="s">
        <v>89</v>
      </c>
      <c r="G63" s="176" t="s">
        <v>89</v>
      </c>
      <c r="H63" s="68" t="e">
        <f aca="false">G63*$N$7</f>
        <v>#VALUE!</v>
      </c>
      <c r="I63" s="176" t="e">
        <f aca="false">H63*$O$7</f>
        <v>#VALUE!</v>
      </c>
      <c r="J63" s="176" t="e">
        <f aca="false">I63*$P$7</f>
        <v>#VALUE!</v>
      </c>
      <c r="K63" s="68" t="e">
        <f aca="false">J63*$Q$7</f>
        <v>#VALUE!</v>
      </c>
      <c r="L63" s="68" t="e">
        <f aca="false">F63+G63+H63+I63+J63+K63</f>
        <v>#VALUE!</v>
      </c>
    </row>
    <row r="64" customFormat="false" ht="11.25" hidden="false" customHeight="true" outlineLevel="0" collapsed="false">
      <c r="A64" s="65"/>
      <c r="B64" s="115"/>
      <c r="C64" s="19"/>
      <c r="D64" s="77" t="s">
        <v>30</v>
      </c>
      <c r="E64" s="67"/>
      <c r="F64" s="176" t="s">
        <v>89</v>
      </c>
      <c r="G64" s="176" t="s">
        <v>89</v>
      </c>
      <c r="H64" s="68" t="e">
        <f aca="false">G64*$N$7</f>
        <v>#VALUE!</v>
      </c>
      <c r="I64" s="176" t="e">
        <f aca="false">H64*$O$7</f>
        <v>#VALUE!</v>
      </c>
      <c r="J64" s="176" t="e">
        <f aca="false">I64*$P$7</f>
        <v>#VALUE!</v>
      </c>
      <c r="K64" s="68" t="e">
        <f aca="false">J64*$Q$7</f>
        <v>#VALUE!</v>
      </c>
      <c r="L64" s="68" t="e">
        <f aca="false">F64+G64+H64+I64+J64+K64</f>
        <v>#VALUE!</v>
      </c>
    </row>
    <row r="65" customFormat="false" ht="11.25" hidden="false" customHeight="true" outlineLevel="0" collapsed="false">
      <c r="A65" s="65"/>
      <c r="B65" s="115"/>
      <c r="C65" s="19"/>
      <c r="D65" s="77" t="s">
        <v>281</v>
      </c>
      <c r="E65" s="67"/>
      <c r="F65" s="176" t="s">
        <v>427</v>
      </c>
      <c r="G65" s="176" t="s">
        <v>427</v>
      </c>
      <c r="H65" s="68" t="e">
        <f aca="false">G65*$N$7</f>
        <v>#VALUE!</v>
      </c>
      <c r="I65" s="176" t="e">
        <f aca="false">H65*$O$7</f>
        <v>#VALUE!</v>
      </c>
      <c r="J65" s="176" t="e">
        <f aca="false">I65*$P$7</f>
        <v>#VALUE!</v>
      </c>
      <c r="K65" s="68" t="e">
        <f aca="false">J65*$Q$7</f>
        <v>#VALUE!</v>
      </c>
      <c r="L65" s="68" t="e">
        <f aca="false">F65+G65+H65+I65+J65+K65</f>
        <v>#VALUE!</v>
      </c>
    </row>
    <row r="66" customFormat="false" ht="11.25" hidden="false" customHeight="true" outlineLevel="0" collapsed="false">
      <c r="A66" s="65"/>
      <c r="B66" s="115"/>
      <c r="C66" s="19"/>
      <c r="D66" s="77" t="s">
        <v>32</v>
      </c>
      <c r="E66" s="67"/>
      <c r="F66" s="176" t="s">
        <v>89</v>
      </c>
      <c r="G66" s="176" t="s">
        <v>89</v>
      </c>
      <c r="H66" s="68" t="e">
        <f aca="false">G66*$N$7</f>
        <v>#VALUE!</v>
      </c>
      <c r="I66" s="176" t="e">
        <f aca="false">H66*$O$7</f>
        <v>#VALUE!</v>
      </c>
      <c r="J66" s="176" t="e">
        <f aca="false">I66*$P$7</f>
        <v>#VALUE!</v>
      </c>
      <c r="K66" s="68" t="e">
        <f aca="false">J66*$Q$7</f>
        <v>#VALUE!</v>
      </c>
      <c r="L66" s="68" t="e">
        <f aca="false">F66+G66+H66+I66+J66+K66</f>
        <v>#VALUE!</v>
      </c>
    </row>
    <row r="67" customFormat="false" ht="11.25" hidden="false" customHeight="true" outlineLevel="0" collapsed="false">
      <c r="A67" s="20" t="s">
        <v>286</v>
      </c>
      <c r="B67" s="19" t="s">
        <v>50</v>
      </c>
      <c r="C67" s="19" t="s">
        <v>35</v>
      </c>
      <c r="D67" s="77" t="s">
        <v>28</v>
      </c>
      <c r="E67" s="67"/>
      <c r="F67" s="81" t="e">
        <f aca="false">F68+F69+F70+F71</f>
        <v>#VALUE!</v>
      </c>
      <c r="G67" s="81" t="e">
        <f aca="false">G68+G69+G70+G71</f>
        <v>#VALUE!</v>
      </c>
      <c r="H67" s="81" t="e">
        <f aca="false">H68+H69+H70+H71</f>
        <v>#VALUE!</v>
      </c>
      <c r="I67" s="81" t="e">
        <f aca="false">I68+I69+I70+I71</f>
        <v>#VALUE!</v>
      </c>
      <c r="J67" s="81" t="e">
        <f aca="false">J68+J69+J70+J71</f>
        <v>#VALUE!</v>
      </c>
      <c r="K67" s="81" t="e">
        <f aca="false">K68+K69+K70+K71</f>
        <v>#VALUE!</v>
      </c>
      <c r="L67" s="81" t="e">
        <f aca="false">L68+L69+L70+L71</f>
        <v>#VALUE!</v>
      </c>
    </row>
    <row r="68" customFormat="false" ht="11.25" hidden="false" customHeight="true" outlineLevel="0" collapsed="false">
      <c r="A68" s="65"/>
      <c r="B68" s="19"/>
      <c r="C68" s="19"/>
      <c r="D68" s="77" t="s">
        <v>29</v>
      </c>
      <c r="E68" s="67"/>
      <c r="F68" s="176" t="s">
        <v>89</v>
      </c>
      <c r="G68" s="176" t="s">
        <v>89</v>
      </c>
      <c r="H68" s="68" t="e">
        <f aca="false">G68*$N$7</f>
        <v>#VALUE!</v>
      </c>
      <c r="I68" s="176" t="e">
        <f aca="false">H68*$O$7</f>
        <v>#VALUE!</v>
      </c>
      <c r="J68" s="176" t="e">
        <f aca="false">I68*$P$7</f>
        <v>#VALUE!</v>
      </c>
      <c r="K68" s="68" t="e">
        <f aca="false">J68*$Q$7</f>
        <v>#VALUE!</v>
      </c>
      <c r="L68" s="68" t="e">
        <f aca="false">F68+G68+H68+I68+J68+K68</f>
        <v>#VALUE!</v>
      </c>
    </row>
    <row r="69" customFormat="false" ht="11.25" hidden="false" customHeight="true" outlineLevel="0" collapsed="false">
      <c r="A69" s="65"/>
      <c r="B69" s="19"/>
      <c r="C69" s="19"/>
      <c r="D69" s="77" t="s">
        <v>30</v>
      </c>
      <c r="E69" s="67"/>
      <c r="F69" s="176" t="s">
        <v>428</v>
      </c>
      <c r="G69" s="176" t="s">
        <v>428</v>
      </c>
      <c r="H69" s="68" t="e">
        <f aca="false">G69*$N$7</f>
        <v>#VALUE!</v>
      </c>
      <c r="I69" s="176" t="e">
        <f aca="false">H69*$O$7</f>
        <v>#VALUE!</v>
      </c>
      <c r="J69" s="176" t="e">
        <f aca="false">I69*$P$7</f>
        <v>#VALUE!</v>
      </c>
      <c r="K69" s="68" t="e">
        <f aca="false">J69*$Q$7</f>
        <v>#VALUE!</v>
      </c>
      <c r="L69" s="68" t="e">
        <f aca="false">F69+G69+H69+I69+J69+K69</f>
        <v>#VALUE!</v>
      </c>
    </row>
    <row r="70" customFormat="false" ht="11.25" hidden="false" customHeight="true" outlineLevel="0" collapsed="false">
      <c r="A70" s="65"/>
      <c r="B70" s="19"/>
      <c r="C70" s="19"/>
      <c r="D70" s="77" t="s">
        <v>281</v>
      </c>
      <c r="E70" s="67"/>
      <c r="F70" s="176" t="s">
        <v>89</v>
      </c>
      <c r="G70" s="176" t="s">
        <v>89</v>
      </c>
      <c r="H70" s="68" t="e">
        <f aca="false">G70*$N$7</f>
        <v>#VALUE!</v>
      </c>
      <c r="I70" s="176" t="e">
        <f aca="false">H70*$O$7</f>
        <v>#VALUE!</v>
      </c>
      <c r="J70" s="176" t="e">
        <f aca="false">I70*$P$7</f>
        <v>#VALUE!</v>
      </c>
      <c r="K70" s="68" t="e">
        <f aca="false">J70*$Q$7</f>
        <v>#VALUE!</v>
      </c>
      <c r="L70" s="68" t="e">
        <f aca="false">F70+G70+H70+I70+J70+K70</f>
        <v>#VALUE!</v>
      </c>
    </row>
    <row r="71" customFormat="false" ht="11.25" hidden="false" customHeight="true" outlineLevel="0" collapsed="false">
      <c r="A71" s="65"/>
      <c r="B71" s="19"/>
      <c r="C71" s="19"/>
      <c r="D71" s="77" t="s">
        <v>32</v>
      </c>
      <c r="E71" s="67"/>
      <c r="F71" s="176" t="s">
        <v>89</v>
      </c>
      <c r="G71" s="176" t="s">
        <v>89</v>
      </c>
      <c r="H71" s="68" t="e">
        <f aca="false">G71*$N$7</f>
        <v>#VALUE!</v>
      </c>
      <c r="I71" s="176" t="e">
        <f aca="false">H71*$O$7</f>
        <v>#VALUE!</v>
      </c>
      <c r="J71" s="176" t="e">
        <f aca="false">I71*$P$7</f>
        <v>#VALUE!</v>
      </c>
      <c r="K71" s="68" t="e">
        <f aca="false">J71*$Q$7</f>
        <v>#VALUE!</v>
      </c>
      <c r="L71" s="68" t="e">
        <f aca="false">F71+G71+H71+I71+J71+K71</f>
        <v>#VALUE!</v>
      </c>
    </row>
    <row r="72" customFormat="false" ht="11.25" hidden="false" customHeight="true" outlineLevel="0" collapsed="false">
      <c r="A72" s="20" t="s">
        <v>287</v>
      </c>
      <c r="B72" s="19" t="s">
        <v>52</v>
      </c>
      <c r="C72" s="19" t="s">
        <v>35</v>
      </c>
      <c r="D72" s="77" t="s">
        <v>28</v>
      </c>
      <c r="E72" s="67"/>
      <c r="F72" s="81" t="e">
        <f aca="false">F73+F74+F75+F76</f>
        <v>#VALUE!</v>
      </c>
      <c r="G72" s="81" t="e">
        <f aca="false">G73+G74+G75+G76</f>
        <v>#VALUE!</v>
      </c>
      <c r="H72" s="81" t="e">
        <f aca="false">H73+H74+H75+H76</f>
        <v>#VALUE!</v>
      </c>
      <c r="I72" s="81" t="e">
        <f aca="false">I73+I74+I75+I76</f>
        <v>#VALUE!</v>
      </c>
      <c r="J72" s="81" t="e">
        <f aca="false">J73+J74+J75+J76</f>
        <v>#VALUE!</v>
      </c>
      <c r="K72" s="81" t="e">
        <f aca="false">K73+K74+K75+K76</f>
        <v>#VALUE!</v>
      </c>
      <c r="L72" s="81" t="e">
        <f aca="false">L73+L74+L75+L76</f>
        <v>#VALUE!</v>
      </c>
    </row>
    <row r="73" customFormat="false" ht="11.25" hidden="false" customHeight="true" outlineLevel="0" collapsed="false">
      <c r="A73" s="65"/>
      <c r="B73" s="19"/>
      <c r="C73" s="19"/>
      <c r="D73" s="77" t="s">
        <v>29</v>
      </c>
      <c r="E73" s="67"/>
      <c r="F73" s="176" t="s">
        <v>89</v>
      </c>
      <c r="G73" s="176" t="s">
        <v>89</v>
      </c>
      <c r="H73" s="68" t="e">
        <f aca="false">G73*$N$7</f>
        <v>#VALUE!</v>
      </c>
      <c r="I73" s="176" t="e">
        <f aca="false">H73*$O$7</f>
        <v>#VALUE!</v>
      </c>
      <c r="J73" s="176" t="e">
        <f aca="false">I73*$P$7</f>
        <v>#VALUE!</v>
      </c>
      <c r="K73" s="68" t="e">
        <f aca="false">J73*$Q$7</f>
        <v>#VALUE!</v>
      </c>
      <c r="L73" s="68" t="e">
        <f aca="false">F73+G73+H73+I73+J73+K73</f>
        <v>#VALUE!</v>
      </c>
    </row>
    <row r="74" customFormat="false" ht="11.25" hidden="false" customHeight="true" outlineLevel="0" collapsed="false">
      <c r="A74" s="65"/>
      <c r="B74" s="19"/>
      <c r="C74" s="19"/>
      <c r="D74" s="77" t="s">
        <v>30</v>
      </c>
      <c r="E74" s="67"/>
      <c r="F74" s="176" t="s">
        <v>429</v>
      </c>
      <c r="G74" s="176" t="s">
        <v>429</v>
      </c>
      <c r="H74" s="68" t="e">
        <f aca="false">G74*$N$7</f>
        <v>#VALUE!</v>
      </c>
      <c r="I74" s="176" t="e">
        <f aca="false">H74*$O$7</f>
        <v>#VALUE!</v>
      </c>
      <c r="J74" s="176" t="e">
        <f aca="false">I74*$P$7</f>
        <v>#VALUE!</v>
      </c>
      <c r="K74" s="68" t="e">
        <f aca="false">J74*$Q$7</f>
        <v>#VALUE!</v>
      </c>
      <c r="L74" s="68" t="e">
        <f aca="false">F74+G74+H74+I74+J74+K74</f>
        <v>#VALUE!</v>
      </c>
    </row>
    <row r="75" customFormat="false" ht="11.25" hidden="false" customHeight="true" outlineLevel="0" collapsed="false">
      <c r="A75" s="65"/>
      <c r="B75" s="19"/>
      <c r="C75" s="19"/>
      <c r="D75" s="77" t="s">
        <v>281</v>
      </c>
      <c r="E75" s="67"/>
      <c r="F75" s="176" t="s">
        <v>89</v>
      </c>
      <c r="G75" s="176" t="s">
        <v>89</v>
      </c>
      <c r="H75" s="68" t="e">
        <f aca="false">G75*$N$7</f>
        <v>#VALUE!</v>
      </c>
      <c r="I75" s="176" t="e">
        <f aca="false">H75*$O$7</f>
        <v>#VALUE!</v>
      </c>
      <c r="J75" s="176" t="e">
        <f aca="false">I75*$P$7</f>
        <v>#VALUE!</v>
      </c>
      <c r="K75" s="68" t="e">
        <f aca="false">J75*$Q$7</f>
        <v>#VALUE!</v>
      </c>
      <c r="L75" s="68" t="e">
        <f aca="false">F75+G75+H75+I75+J75+K75</f>
        <v>#VALUE!</v>
      </c>
    </row>
    <row r="76" customFormat="false" ht="11.25" hidden="false" customHeight="true" outlineLevel="0" collapsed="false">
      <c r="A76" s="65"/>
      <c r="B76" s="19"/>
      <c r="C76" s="19"/>
      <c r="D76" s="77" t="s">
        <v>32</v>
      </c>
      <c r="E76" s="67"/>
      <c r="F76" s="176" t="s">
        <v>89</v>
      </c>
      <c r="G76" s="176" t="s">
        <v>89</v>
      </c>
      <c r="H76" s="68" t="e">
        <f aca="false">G76*$N$7</f>
        <v>#VALUE!</v>
      </c>
      <c r="I76" s="176" t="e">
        <f aca="false">H76*$O$7</f>
        <v>#VALUE!</v>
      </c>
      <c r="J76" s="176" t="e">
        <f aca="false">I76*$P$7</f>
        <v>#VALUE!</v>
      </c>
      <c r="K76" s="68" t="e">
        <f aca="false">J76*$Q$7</f>
        <v>#VALUE!</v>
      </c>
      <c r="L76" s="68" t="e">
        <f aca="false">F76+G76+H76+I76+J76+K76</f>
        <v>#VALUE!</v>
      </c>
    </row>
    <row r="77" customFormat="false" ht="11.25" hidden="false" customHeight="true" outlineLevel="0" collapsed="false">
      <c r="A77" s="20" t="s">
        <v>288</v>
      </c>
      <c r="B77" s="19" t="s">
        <v>54</v>
      </c>
      <c r="C77" s="19" t="s">
        <v>35</v>
      </c>
      <c r="D77" s="77" t="s">
        <v>28</v>
      </c>
      <c r="E77" s="67"/>
      <c r="F77" s="81" t="e">
        <f aca="false">F78+F79+F80+F81</f>
        <v>#VALUE!</v>
      </c>
      <c r="G77" s="81" t="e">
        <f aca="false">G78+G79+G80+G81</f>
        <v>#VALUE!</v>
      </c>
      <c r="H77" s="81" t="e">
        <f aca="false">H78+H79+H80+H81</f>
        <v>#VALUE!</v>
      </c>
      <c r="I77" s="81" t="e">
        <f aca="false">I78+I79+I80+I81</f>
        <v>#VALUE!</v>
      </c>
      <c r="J77" s="81" t="e">
        <f aca="false">J78+J79+J80+J81</f>
        <v>#VALUE!</v>
      </c>
      <c r="K77" s="81" t="e">
        <f aca="false">K78+K79+K80+K81</f>
        <v>#VALUE!</v>
      </c>
      <c r="L77" s="81" t="e">
        <f aca="false">L78+L79+L80+L81</f>
        <v>#VALUE!</v>
      </c>
    </row>
    <row r="78" customFormat="false" ht="11.25" hidden="false" customHeight="true" outlineLevel="0" collapsed="false">
      <c r="A78" s="65"/>
      <c r="B78" s="19"/>
      <c r="C78" s="19"/>
      <c r="D78" s="77" t="s">
        <v>29</v>
      </c>
      <c r="E78" s="67"/>
      <c r="F78" s="176" t="s">
        <v>89</v>
      </c>
      <c r="G78" s="176" t="s">
        <v>89</v>
      </c>
      <c r="H78" s="68" t="e">
        <f aca="false">G78*$N$7</f>
        <v>#VALUE!</v>
      </c>
      <c r="I78" s="176" t="e">
        <f aca="false">H78*$O$7</f>
        <v>#VALUE!</v>
      </c>
      <c r="J78" s="176" t="e">
        <f aca="false">I78*$P$7</f>
        <v>#VALUE!</v>
      </c>
      <c r="K78" s="68" t="e">
        <f aca="false">J78*$Q$7</f>
        <v>#VALUE!</v>
      </c>
      <c r="L78" s="68" t="e">
        <f aca="false">F78+G78+H78+I78+J78+K78</f>
        <v>#VALUE!</v>
      </c>
    </row>
    <row r="79" customFormat="false" ht="11.25" hidden="false" customHeight="true" outlineLevel="0" collapsed="false">
      <c r="A79" s="65"/>
      <c r="B79" s="19"/>
      <c r="C79" s="19"/>
      <c r="D79" s="77" t="s">
        <v>30</v>
      </c>
      <c r="E79" s="67"/>
      <c r="F79" s="176" t="s">
        <v>430</v>
      </c>
      <c r="G79" s="176" t="s">
        <v>430</v>
      </c>
      <c r="H79" s="68" t="e">
        <f aca="false">G79*$N$7</f>
        <v>#VALUE!</v>
      </c>
      <c r="I79" s="176" t="e">
        <f aca="false">H79*$O$7</f>
        <v>#VALUE!</v>
      </c>
      <c r="J79" s="176" t="e">
        <f aca="false">I79*$P$7</f>
        <v>#VALUE!</v>
      </c>
      <c r="K79" s="68" t="e">
        <f aca="false">J79*$Q$7</f>
        <v>#VALUE!</v>
      </c>
      <c r="L79" s="68" t="e">
        <f aca="false">F79+G79+H79+I79+J79+K79</f>
        <v>#VALUE!</v>
      </c>
    </row>
    <row r="80" customFormat="false" ht="11.25" hidden="false" customHeight="true" outlineLevel="0" collapsed="false">
      <c r="A80" s="65"/>
      <c r="B80" s="19"/>
      <c r="C80" s="19"/>
      <c r="D80" s="77" t="s">
        <v>281</v>
      </c>
      <c r="E80" s="67"/>
      <c r="F80" s="176" t="s">
        <v>431</v>
      </c>
      <c r="G80" s="176" t="s">
        <v>431</v>
      </c>
      <c r="H80" s="68" t="e">
        <f aca="false">G80*$N$7</f>
        <v>#VALUE!</v>
      </c>
      <c r="I80" s="176" t="e">
        <f aca="false">H80*$O$7</f>
        <v>#VALUE!</v>
      </c>
      <c r="J80" s="176" t="e">
        <f aca="false">I80*$P$7</f>
        <v>#VALUE!</v>
      </c>
      <c r="K80" s="68" t="e">
        <f aca="false">J80*$Q$7</f>
        <v>#VALUE!</v>
      </c>
      <c r="L80" s="68" t="e">
        <f aca="false">F80+G80+H80+I80+J80+K80</f>
        <v>#VALUE!</v>
      </c>
    </row>
    <row r="81" customFormat="false" ht="11.25" hidden="false" customHeight="true" outlineLevel="0" collapsed="false">
      <c r="A81" s="65"/>
      <c r="B81" s="19"/>
      <c r="C81" s="19"/>
      <c r="D81" s="77" t="s">
        <v>32</v>
      </c>
      <c r="E81" s="67"/>
      <c r="F81" s="176" t="s">
        <v>89</v>
      </c>
      <c r="G81" s="176" t="s">
        <v>89</v>
      </c>
      <c r="H81" s="68" t="e">
        <f aca="false">G81*$N$7</f>
        <v>#VALUE!</v>
      </c>
      <c r="I81" s="176" t="e">
        <f aca="false">H81*$O$7</f>
        <v>#VALUE!</v>
      </c>
      <c r="J81" s="176" t="e">
        <f aca="false">I81*$P$7</f>
        <v>#VALUE!</v>
      </c>
      <c r="K81" s="68" t="e">
        <f aca="false">J81*$Q$7</f>
        <v>#VALUE!</v>
      </c>
      <c r="L81" s="68" t="e">
        <f aca="false">F81+G81+H81+I81+J81+K81</f>
        <v>#VALUE!</v>
      </c>
    </row>
    <row r="82" customFormat="false" ht="11.25" hidden="false" customHeight="true" outlineLevel="0" collapsed="false">
      <c r="A82" s="20" t="s">
        <v>289</v>
      </c>
      <c r="B82" s="19" t="s">
        <v>291</v>
      </c>
      <c r="C82" s="19" t="s">
        <v>35</v>
      </c>
      <c r="D82" s="77" t="s">
        <v>28</v>
      </c>
      <c r="E82" s="67"/>
      <c r="F82" s="81" t="e">
        <f aca="false">F83+F84+F85+F86</f>
        <v>#VALUE!</v>
      </c>
      <c r="G82" s="81" t="e">
        <f aca="false">G83+G84+G85+G86</f>
        <v>#VALUE!</v>
      </c>
      <c r="H82" s="81" t="e">
        <f aca="false">H83+H84+H85+H86</f>
        <v>#VALUE!</v>
      </c>
      <c r="I82" s="81" t="e">
        <f aca="false">I83+I84+I85+I86</f>
        <v>#VALUE!</v>
      </c>
      <c r="J82" s="81" t="e">
        <f aca="false">J83+J84+J85+J86</f>
        <v>#VALUE!</v>
      </c>
      <c r="K82" s="81" t="e">
        <f aca="false">K83+K84+K85+K86</f>
        <v>#VALUE!</v>
      </c>
      <c r="L82" s="81" t="e">
        <f aca="false">L83+L84+L85+L86</f>
        <v>#VALUE!</v>
      </c>
    </row>
    <row r="83" customFormat="false" ht="11.25" hidden="false" customHeight="true" outlineLevel="0" collapsed="false">
      <c r="A83" s="65"/>
      <c r="B83" s="19"/>
      <c r="C83" s="19"/>
      <c r="D83" s="77" t="s">
        <v>29</v>
      </c>
      <c r="E83" s="67"/>
      <c r="F83" s="176" t="s">
        <v>89</v>
      </c>
      <c r="G83" s="176" t="s">
        <v>89</v>
      </c>
      <c r="H83" s="68" t="e">
        <f aca="false">G83*$N$7</f>
        <v>#VALUE!</v>
      </c>
      <c r="I83" s="176" t="e">
        <f aca="false">H83*$O$7</f>
        <v>#VALUE!</v>
      </c>
      <c r="J83" s="176" t="e">
        <f aca="false">I83*$P$7</f>
        <v>#VALUE!</v>
      </c>
      <c r="K83" s="68" t="e">
        <f aca="false">J83*$Q$7</f>
        <v>#VALUE!</v>
      </c>
      <c r="L83" s="68" t="e">
        <f aca="false">F83+G83+H83+I83+J83+K83</f>
        <v>#VALUE!</v>
      </c>
    </row>
    <row r="84" customFormat="false" ht="11.25" hidden="false" customHeight="true" outlineLevel="0" collapsed="false">
      <c r="A84" s="65"/>
      <c r="B84" s="19"/>
      <c r="C84" s="19"/>
      <c r="D84" s="77" t="s">
        <v>30</v>
      </c>
      <c r="E84" s="67"/>
      <c r="F84" s="176" t="s">
        <v>89</v>
      </c>
      <c r="G84" s="176" t="s">
        <v>89</v>
      </c>
      <c r="H84" s="68" t="e">
        <f aca="false">G84*$N$7</f>
        <v>#VALUE!</v>
      </c>
      <c r="I84" s="176" t="e">
        <f aca="false">H84*$O$7</f>
        <v>#VALUE!</v>
      </c>
      <c r="J84" s="176" t="e">
        <f aca="false">I84*$P$7</f>
        <v>#VALUE!</v>
      </c>
      <c r="K84" s="68" t="e">
        <f aca="false">J84*$Q$7</f>
        <v>#VALUE!</v>
      </c>
      <c r="L84" s="68" t="e">
        <f aca="false">F84+G84+H84+I84+J84+K84</f>
        <v>#VALUE!</v>
      </c>
    </row>
    <row r="85" customFormat="false" ht="11.25" hidden="false" customHeight="true" outlineLevel="0" collapsed="false">
      <c r="A85" s="65"/>
      <c r="B85" s="19"/>
      <c r="C85" s="19"/>
      <c r="D85" s="77" t="s">
        <v>281</v>
      </c>
      <c r="E85" s="67"/>
      <c r="F85" s="176" t="s">
        <v>89</v>
      </c>
      <c r="G85" s="176" t="s">
        <v>89</v>
      </c>
      <c r="H85" s="68" t="e">
        <f aca="false">G85*$N$7</f>
        <v>#VALUE!</v>
      </c>
      <c r="I85" s="176" t="e">
        <f aca="false">H85*$O$7</f>
        <v>#VALUE!</v>
      </c>
      <c r="J85" s="176" t="e">
        <f aca="false">I85*$P$7</f>
        <v>#VALUE!</v>
      </c>
      <c r="K85" s="68" t="e">
        <f aca="false">J85*$Q$7</f>
        <v>#VALUE!</v>
      </c>
      <c r="L85" s="68" t="e">
        <f aca="false">F85+G85+H85+I85+J85+K85</f>
        <v>#VALUE!</v>
      </c>
    </row>
    <row r="86" customFormat="false" ht="11.25" hidden="false" customHeight="true" outlineLevel="0" collapsed="false">
      <c r="A86" s="65"/>
      <c r="B86" s="19"/>
      <c r="C86" s="19"/>
      <c r="D86" s="77" t="s">
        <v>32</v>
      </c>
      <c r="E86" s="67"/>
      <c r="F86" s="176" t="s">
        <v>89</v>
      </c>
      <c r="G86" s="176" t="s">
        <v>89</v>
      </c>
      <c r="H86" s="68" t="e">
        <f aca="false">G86*$N$7</f>
        <v>#VALUE!</v>
      </c>
      <c r="I86" s="176" t="e">
        <f aca="false">H86*$O$7</f>
        <v>#VALUE!</v>
      </c>
      <c r="J86" s="176" t="e">
        <f aca="false">I86*$P$7</f>
        <v>#VALUE!</v>
      </c>
      <c r="K86" s="68" t="e">
        <f aca="false">J86*$Q$7</f>
        <v>#VALUE!</v>
      </c>
      <c r="L86" s="68" t="e">
        <f aca="false">F86+G86+H86+I86+J86+K86</f>
        <v>#VALUE!</v>
      </c>
    </row>
    <row r="87" customFormat="false" ht="11.25" hidden="false" customHeight="true" outlineLevel="0" collapsed="false">
      <c r="A87" s="20" t="s">
        <v>290</v>
      </c>
      <c r="B87" s="19" t="s">
        <v>293</v>
      </c>
      <c r="C87" s="19" t="s">
        <v>35</v>
      </c>
      <c r="D87" s="77" t="s">
        <v>28</v>
      </c>
      <c r="E87" s="67"/>
      <c r="F87" s="81" t="e">
        <f aca="false">F88+F89+F90+F91</f>
        <v>#VALUE!</v>
      </c>
      <c r="G87" s="81" t="e">
        <f aca="false">G88+G89+G90+G91</f>
        <v>#VALUE!</v>
      </c>
      <c r="H87" s="81" t="e">
        <f aca="false">H88+H89+H90+H91</f>
        <v>#VALUE!</v>
      </c>
      <c r="I87" s="81" t="e">
        <f aca="false">I88+I89+I90+I91</f>
        <v>#VALUE!</v>
      </c>
      <c r="J87" s="81" t="e">
        <f aca="false">J88+J89+J90+J91</f>
        <v>#VALUE!</v>
      </c>
      <c r="K87" s="81" t="e">
        <f aca="false">K88+K89+K90+K91</f>
        <v>#VALUE!</v>
      </c>
      <c r="L87" s="81" t="e">
        <f aca="false">L88+L89+L90+L91</f>
        <v>#VALUE!</v>
      </c>
    </row>
    <row r="88" customFormat="false" ht="11.25" hidden="false" customHeight="true" outlineLevel="0" collapsed="false">
      <c r="A88" s="65"/>
      <c r="B88" s="19"/>
      <c r="C88" s="19"/>
      <c r="D88" s="77" t="s">
        <v>29</v>
      </c>
      <c r="E88" s="67"/>
      <c r="F88" s="176" t="s">
        <v>89</v>
      </c>
      <c r="G88" s="176" t="s">
        <v>89</v>
      </c>
      <c r="H88" s="68" t="e">
        <f aca="false">G88*$N$7</f>
        <v>#VALUE!</v>
      </c>
      <c r="I88" s="176" t="e">
        <f aca="false">H88*$O$7</f>
        <v>#VALUE!</v>
      </c>
      <c r="J88" s="176" t="e">
        <f aca="false">I88*$P$7</f>
        <v>#VALUE!</v>
      </c>
      <c r="K88" s="68" t="e">
        <f aca="false">J88*$Q$7</f>
        <v>#VALUE!</v>
      </c>
      <c r="L88" s="68" t="e">
        <f aca="false">F88+G88+H88+I88+J88+K88</f>
        <v>#VALUE!</v>
      </c>
    </row>
    <row r="89" customFormat="false" ht="11.25" hidden="false" customHeight="true" outlineLevel="0" collapsed="false">
      <c r="A89" s="65"/>
      <c r="B89" s="19"/>
      <c r="C89" s="19"/>
      <c r="D89" s="77" t="s">
        <v>30</v>
      </c>
      <c r="E89" s="67"/>
      <c r="F89" s="176" t="s">
        <v>372</v>
      </c>
      <c r="G89" s="176" t="s">
        <v>372</v>
      </c>
      <c r="H89" s="68" t="e">
        <f aca="false">G89*$N$7</f>
        <v>#VALUE!</v>
      </c>
      <c r="I89" s="176" t="e">
        <f aca="false">H89*$O$7</f>
        <v>#VALUE!</v>
      </c>
      <c r="J89" s="176" t="e">
        <f aca="false">I89*$P$7</f>
        <v>#VALUE!</v>
      </c>
      <c r="K89" s="68" t="e">
        <f aca="false">J89*$Q$7</f>
        <v>#VALUE!</v>
      </c>
      <c r="L89" s="68" t="e">
        <f aca="false">F89+G89+H89+I89+J89+K89</f>
        <v>#VALUE!</v>
      </c>
    </row>
    <row r="90" customFormat="false" ht="11.25" hidden="false" customHeight="true" outlineLevel="0" collapsed="false">
      <c r="A90" s="65"/>
      <c r="B90" s="19"/>
      <c r="C90" s="19"/>
      <c r="D90" s="77" t="s">
        <v>281</v>
      </c>
      <c r="E90" s="67"/>
      <c r="F90" s="176" t="s">
        <v>89</v>
      </c>
      <c r="G90" s="176" t="s">
        <v>89</v>
      </c>
      <c r="H90" s="68" t="e">
        <f aca="false">G90*$N$7</f>
        <v>#VALUE!</v>
      </c>
      <c r="I90" s="176" t="e">
        <f aca="false">H90*$O$7</f>
        <v>#VALUE!</v>
      </c>
      <c r="J90" s="176" t="e">
        <f aca="false">I90*$P$7</f>
        <v>#VALUE!</v>
      </c>
      <c r="K90" s="68" t="e">
        <f aca="false">J90*$Q$7</f>
        <v>#VALUE!</v>
      </c>
      <c r="L90" s="68" t="e">
        <f aca="false">F90+G90+H90+I90+J90+K90</f>
        <v>#VALUE!</v>
      </c>
    </row>
    <row r="91" customFormat="false" ht="11.25" hidden="false" customHeight="true" outlineLevel="0" collapsed="false">
      <c r="A91" s="65"/>
      <c r="B91" s="19"/>
      <c r="C91" s="19"/>
      <c r="D91" s="77" t="s">
        <v>32</v>
      </c>
      <c r="E91" s="67"/>
      <c r="F91" s="176" t="s">
        <v>89</v>
      </c>
      <c r="G91" s="176" t="s">
        <v>89</v>
      </c>
      <c r="H91" s="68" t="e">
        <f aca="false">G91*$N$7</f>
        <v>#VALUE!</v>
      </c>
      <c r="I91" s="176" t="e">
        <f aca="false">H91*$O$7</f>
        <v>#VALUE!</v>
      </c>
      <c r="J91" s="176" t="e">
        <f aca="false">I91*$P$7</f>
        <v>#VALUE!</v>
      </c>
      <c r="K91" s="68" t="e">
        <f aca="false">J91*$Q$7</f>
        <v>#VALUE!</v>
      </c>
      <c r="L91" s="68" t="e">
        <f aca="false">F91+G91+H91+I91+J91+K91</f>
        <v>#VALUE!</v>
      </c>
    </row>
    <row r="92" customFormat="false" ht="11.25" hidden="false" customHeight="true" outlineLevel="0" collapsed="false">
      <c r="A92" s="20" t="s">
        <v>292</v>
      </c>
      <c r="B92" s="19" t="s">
        <v>56</v>
      </c>
      <c r="C92" s="19" t="s">
        <v>35</v>
      </c>
      <c r="D92" s="77" t="s">
        <v>28</v>
      </c>
      <c r="E92" s="67"/>
      <c r="F92" s="81" t="e">
        <f aca="false">F93+F94+F95+F96</f>
        <v>#VALUE!</v>
      </c>
      <c r="G92" s="81" t="e">
        <f aca="false">G93+G94+G95+G96</f>
        <v>#VALUE!</v>
      </c>
      <c r="H92" s="81" t="e">
        <f aca="false">H93+H94+H95+H96</f>
        <v>#VALUE!</v>
      </c>
      <c r="I92" s="81" t="e">
        <f aca="false">I93+I94+I95+I96</f>
        <v>#VALUE!</v>
      </c>
      <c r="J92" s="81" t="e">
        <f aca="false">J93+J94+J95+J96</f>
        <v>#VALUE!</v>
      </c>
      <c r="K92" s="81" t="e">
        <f aca="false">K93+K94+K95+K96</f>
        <v>#VALUE!</v>
      </c>
      <c r="L92" s="81" t="e">
        <f aca="false">L93+L94+L95+L96</f>
        <v>#VALUE!</v>
      </c>
    </row>
    <row r="93" customFormat="false" ht="11.25" hidden="false" customHeight="true" outlineLevel="0" collapsed="false">
      <c r="A93" s="65"/>
      <c r="B93" s="19"/>
      <c r="C93" s="19"/>
      <c r="D93" s="77" t="s">
        <v>29</v>
      </c>
      <c r="E93" s="67"/>
      <c r="F93" s="176" t="s">
        <v>89</v>
      </c>
      <c r="G93" s="176" t="s">
        <v>89</v>
      </c>
      <c r="H93" s="68" t="e">
        <f aca="false">G93*$N$7</f>
        <v>#VALUE!</v>
      </c>
      <c r="I93" s="176" t="e">
        <f aca="false">H93*$O$7</f>
        <v>#VALUE!</v>
      </c>
      <c r="J93" s="176" t="e">
        <f aca="false">I93*$P$7</f>
        <v>#VALUE!</v>
      </c>
      <c r="K93" s="68" t="e">
        <f aca="false">J93*$Q$7</f>
        <v>#VALUE!</v>
      </c>
      <c r="L93" s="68" t="e">
        <f aca="false">F93+G93+H93+I93+J93+K93</f>
        <v>#VALUE!</v>
      </c>
    </row>
    <row r="94" customFormat="false" ht="11.25" hidden="false" customHeight="true" outlineLevel="0" collapsed="false">
      <c r="A94" s="65"/>
      <c r="B94" s="19"/>
      <c r="C94" s="19"/>
      <c r="D94" s="77" t="s">
        <v>30</v>
      </c>
      <c r="E94" s="67"/>
      <c r="F94" s="176" t="s">
        <v>89</v>
      </c>
      <c r="G94" s="176" t="s">
        <v>89</v>
      </c>
      <c r="H94" s="68" t="e">
        <f aca="false">G94*$N$7</f>
        <v>#VALUE!</v>
      </c>
      <c r="I94" s="176" t="e">
        <f aca="false">H94*$O$7</f>
        <v>#VALUE!</v>
      </c>
      <c r="J94" s="176" t="e">
        <f aca="false">I94*$P$7</f>
        <v>#VALUE!</v>
      </c>
      <c r="K94" s="68" t="e">
        <f aca="false">J94*$Q$7</f>
        <v>#VALUE!</v>
      </c>
      <c r="L94" s="68" t="e">
        <f aca="false">F94+G94+H94+I94+J94+K94</f>
        <v>#VALUE!</v>
      </c>
    </row>
    <row r="95" customFormat="false" ht="11.25" hidden="false" customHeight="true" outlineLevel="0" collapsed="false">
      <c r="A95" s="65"/>
      <c r="B95" s="19"/>
      <c r="C95" s="19"/>
      <c r="D95" s="77" t="s">
        <v>281</v>
      </c>
      <c r="E95" s="67"/>
      <c r="F95" s="176" t="s">
        <v>432</v>
      </c>
      <c r="G95" s="176" t="s">
        <v>432</v>
      </c>
      <c r="H95" s="68" t="e">
        <f aca="false">G95*$N$7</f>
        <v>#VALUE!</v>
      </c>
      <c r="I95" s="176" t="e">
        <f aca="false">H95*$O$7</f>
        <v>#VALUE!</v>
      </c>
      <c r="J95" s="176" t="e">
        <f aca="false">I95*$P$7</f>
        <v>#VALUE!</v>
      </c>
      <c r="K95" s="68" t="e">
        <f aca="false">J95*$Q$7</f>
        <v>#VALUE!</v>
      </c>
      <c r="L95" s="68" t="e">
        <f aca="false">F95+G95+H95+I95+J95+K95</f>
        <v>#VALUE!</v>
      </c>
    </row>
    <row r="96" customFormat="false" ht="11.25" hidden="false" customHeight="true" outlineLevel="0" collapsed="false">
      <c r="A96" s="65"/>
      <c r="B96" s="19"/>
      <c r="C96" s="19"/>
      <c r="D96" s="77" t="s">
        <v>32</v>
      </c>
      <c r="E96" s="67"/>
      <c r="F96" s="176" t="s">
        <v>89</v>
      </c>
      <c r="G96" s="176" t="s">
        <v>89</v>
      </c>
      <c r="H96" s="68" t="e">
        <f aca="false">G96*$N$7</f>
        <v>#VALUE!</v>
      </c>
      <c r="I96" s="176" t="e">
        <f aca="false">H96*$O$7</f>
        <v>#VALUE!</v>
      </c>
      <c r="J96" s="176" t="e">
        <f aca="false">I96*$P$7</f>
        <v>#VALUE!</v>
      </c>
      <c r="K96" s="68" t="e">
        <f aca="false">J96*$Q$7</f>
        <v>#VALUE!</v>
      </c>
      <c r="L96" s="68" t="e">
        <f aca="false">F96+G96+H96+I96+J96+K96</f>
        <v>#VALUE!</v>
      </c>
    </row>
    <row r="97" customFormat="false" ht="11.25" hidden="false" customHeight="true" outlineLevel="0" collapsed="false">
      <c r="A97" s="20" t="s">
        <v>294</v>
      </c>
      <c r="B97" s="200" t="s">
        <v>46</v>
      </c>
      <c r="C97" s="19" t="s">
        <v>35</v>
      </c>
      <c r="D97" s="77" t="s">
        <v>28</v>
      </c>
      <c r="E97" s="67"/>
      <c r="F97" s="81" t="e">
        <f aca="false">F98+F99+F100+F101</f>
        <v>#VALUE!</v>
      </c>
      <c r="G97" s="81" t="e">
        <f aca="false">G98+G99+G100+G101</f>
        <v>#VALUE!</v>
      </c>
      <c r="H97" s="81" t="e">
        <f aca="false">H98+H99+H100+H101</f>
        <v>#VALUE!</v>
      </c>
      <c r="I97" s="81" t="e">
        <f aca="false">I98+I99+I100+I101</f>
        <v>#VALUE!</v>
      </c>
      <c r="J97" s="81" t="e">
        <f aca="false">J98+J99+J100+J101</f>
        <v>#VALUE!</v>
      </c>
      <c r="K97" s="81" t="e">
        <f aca="false">K98+K99+K100+K101</f>
        <v>#VALUE!</v>
      </c>
      <c r="L97" s="81" t="e">
        <f aca="false">L98+L99+L100+L101</f>
        <v>#VALUE!</v>
      </c>
    </row>
    <row r="98" customFormat="false" ht="11.25" hidden="false" customHeight="true" outlineLevel="0" collapsed="false">
      <c r="A98" s="65"/>
      <c r="B98" s="200"/>
      <c r="C98" s="19"/>
      <c r="D98" s="77" t="s">
        <v>29</v>
      </c>
      <c r="E98" s="67"/>
      <c r="F98" s="176" t="s">
        <v>89</v>
      </c>
      <c r="G98" s="176" t="s">
        <v>89</v>
      </c>
      <c r="H98" s="68" t="e">
        <f aca="false">G98*$N$7</f>
        <v>#VALUE!</v>
      </c>
      <c r="I98" s="176" t="e">
        <f aca="false">H98*$O$7</f>
        <v>#VALUE!</v>
      </c>
      <c r="J98" s="176" t="e">
        <f aca="false">I98*$P$7</f>
        <v>#VALUE!</v>
      </c>
      <c r="K98" s="68" t="e">
        <f aca="false">J98*$Q$7</f>
        <v>#VALUE!</v>
      </c>
      <c r="L98" s="68" t="e">
        <f aca="false">F98+G98+H98+I98+J98+K98</f>
        <v>#VALUE!</v>
      </c>
    </row>
    <row r="99" customFormat="false" ht="11.25" hidden="false" customHeight="true" outlineLevel="0" collapsed="false">
      <c r="A99" s="65"/>
      <c r="B99" s="200"/>
      <c r="C99" s="19"/>
      <c r="D99" s="77" t="s">
        <v>30</v>
      </c>
      <c r="E99" s="67"/>
      <c r="F99" s="176" t="s">
        <v>89</v>
      </c>
      <c r="G99" s="176" t="s">
        <v>89</v>
      </c>
      <c r="H99" s="68" t="e">
        <f aca="false">G99*$N$7</f>
        <v>#VALUE!</v>
      </c>
      <c r="I99" s="176" t="e">
        <f aca="false">H99*$O$7</f>
        <v>#VALUE!</v>
      </c>
      <c r="J99" s="176" t="e">
        <f aca="false">I99*$P$7</f>
        <v>#VALUE!</v>
      </c>
      <c r="K99" s="68" t="e">
        <f aca="false">J99*$Q$7</f>
        <v>#VALUE!</v>
      </c>
      <c r="L99" s="68" t="e">
        <f aca="false">F99+G99+H99+I99+J99+K99</f>
        <v>#VALUE!</v>
      </c>
    </row>
    <row r="100" customFormat="false" ht="11.25" hidden="false" customHeight="true" outlineLevel="0" collapsed="false">
      <c r="A100" s="65"/>
      <c r="B100" s="200"/>
      <c r="C100" s="19"/>
      <c r="D100" s="77" t="s">
        <v>281</v>
      </c>
      <c r="E100" s="67"/>
      <c r="F100" s="176" t="s">
        <v>433</v>
      </c>
      <c r="G100" s="176" t="s">
        <v>433</v>
      </c>
      <c r="H100" s="68" t="e">
        <f aca="false">G100*$N$7</f>
        <v>#VALUE!</v>
      </c>
      <c r="I100" s="176" t="e">
        <f aca="false">H100*$O$7</f>
        <v>#VALUE!</v>
      </c>
      <c r="J100" s="176" t="e">
        <f aca="false">I100*$P$7</f>
        <v>#VALUE!</v>
      </c>
      <c r="K100" s="68" t="e">
        <f aca="false">J100*$Q$7</f>
        <v>#VALUE!</v>
      </c>
      <c r="L100" s="68" t="e">
        <f aca="false">F100+G100+H100+I100+J100+K100</f>
        <v>#VALUE!</v>
      </c>
    </row>
    <row r="101" customFormat="false" ht="11.25" hidden="false" customHeight="true" outlineLevel="0" collapsed="false">
      <c r="A101" s="65"/>
      <c r="B101" s="200"/>
      <c r="C101" s="19"/>
      <c r="D101" s="77" t="s">
        <v>32</v>
      </c>
      <c r="E101" s="67"/>
      <c r="F101" s="176" t="s">
        <v>89</v>
      </c>
      <c r="G101" s="176" t="s">
        <v>89</v>
      </c>
      <c r="H101" s="68" t="e">
        <f aca="false">G101*$N$7</f>
        <v>#VALUE!</v>
      </c>
      <c r="I101" s="176" t="e">
        <f aca="false">H101*$O$7</f>
        <v>#VALUE!</v>
      </c>
      <c r="J101" s="176" t="e">
        <f aca="false">I101*$P$7</f>
        <v>#VALUE!</v>
      </c>
      <c r="K101" s="68" t="e">
        <f aca="false">J101*$Q$7</f>
        <v>#VALUE!</v>
      </c>
      <c r="L101" s="68" t="e">
        <f aca="false">F101+G101+H101+I101+J101+K101</f>
        <v>#VALUE!</v>
      </c>
    </row>
    <row r="102" customFormat="false" ht="11.25" hidden="false" customHeight="true" outlineLevel="0" collapsed="false">
      <c r="A102" s="20" t="s">
        <v>295</v>
      </c>
      <c r="B102" s="19" t="s">
        <v>58</v>
      </c>
      <c r="C102" s="19" t="s">
        <v>35</v>
      </c>
      <c r="D102" s="77" t="s">
        <v>28</v>
      </c>
      <c r="E102" s="67"/>
      <c r="F102" s="81" t="e">
        <f aca="false">F103+F104+F105+F106</f>
        <v>#VALUE!</v>
      </c>
      <c r="G102" s="81" t="e">
        <f aca="false">G103+G104+G105+G106</f>
        <v>#VALUE!</v>
      </c>
      <c r="H102" s="81" t="e">
        <f aca="false">H103+H104+H105+H106</f>
        <v>#VALUE!</v>
      </c>
      <c r="I102" s="81" t="e">
        <f aca="false">I103+I104+I105+I106</f>
        <v>#VALUE!</v>
      </c>
      <c r="J102" s="81" t="e">
        <f aca="false">J103+J104+J105+J106</f>
        <v>#VALUE!</v>
      </c>
      <c r="K102" s="81" t="e">
        <f aca="false">K103+K104+K105+K106</f>
        <v>#VALUE!</v>
      </c>
      <c r="L102" s="81" t="e">
        <f aca="false">L103+L104+L105+L106</f>
        <v>#VALUE!</v>
      </c>
    </row>
    <row r="103" customFormat="false" ht="11.25" hidden="false" customHeight="true" outlineLevel="0" collapsed="false">
      <c r="A103" s="65"/>
      <c r="B103" s="19"/>
      <c r="C103" s="19"/>
      <c r="D103" s="77" t="s">
        <v>29</v>
      </c>
      <c r="E103" s="67"/>
      <c r="F103" s="176" t="s">
        <v>89</v>
      </c>
      <c r="G103" s="176" t="s">
        <v>89</v>
      </c>
      <c r="H103" s="68" t="e">
        <f aca="false">G103*$N$7</f>
        <v>#VALUE!</v>
      </c>
      <c r="I103" s="176" t="e">
        <f aca="false">H103*$O$7</f>
        <v>#VALUE!</v>
      </c>
      <c r="J103" s="176" t="e">
        <f aca="false">I103*$P$7</f>
        <v>#VALUE!</v>
      </c>
      <c r="K103" s="68" t="e">
        <f aca="false">J103*$Q$7</f>
        <v>#VALUE!</v>
      </c>
      <c r="L103" s="68" t="e">
        <f aca="false">F103+G103+H103+I103+J103+K103</f>
        <v>#VALUE!</v>
      </c>
    </row>
    <row r="104" customFormat="false" ht="11.25" hidden="false" customHeight="true" outlineLevel="0" collapsed="false">
      <c r="A104" s="65"/>
      <c r="B104" s="19"/>
      <c r="C104" s="19"/>
      <c r="D104" s="77" t="s">
        <v>30</v>
      </c>
      <c r="E104" s="67"/>
      <c r="F104" s="176" t="s">
        <v>373</v>
      </c>
      <c r="G104" s="176" t="s">
        <v>373</v>
      </c>
      <c r="H104" s="68" t="e">
        <f aca="false">G104*$N$7</f>
        <v>#VALUE!</v>
      </c>
      <c r="I104" s="176" t="e">
        <f aca="false">H104*$O$7</f>
        <v>#VALUE!</v>
      </c>
      <c r="J104" s="176" t="e">
        <f aca="false">I104*$P$7</f>
        <v>#VALUE!</v>
      </c>
      <c r="K104" s="68" t="e">
        <f aca="false">J104*$Q$7</f>
        <v>#VALUE!</v>
      </c>
      <c r="L104" s="68" t="e">
        <f aca="false">F104+G104+H104+I104+J104+K104</f>
        <v>#VALUE!</v>
      </c>
    </row>
    <row r="105" customFormat="false" ht="11.25" hidden="false" customHeight="true" outlineLevel="0" collapsed="false">
      <c r="A105" s="65"/>
      <c r="B105" s="19"/>
      <c r="C105" s="19"/>
      <c r="D105" s="77" t="s">
        <v>281</v>
      </c>
      <c r="E105" s="67"/>
      <c r="F105" s="176" t="s">
        <v>89</v>
      </c>
      <c r="G105" s="176" t="s">
        <v>89</v>
      </c>
      <c r="H105" s="68" t="e">
        <f aca="false">G105*$N$7</f>
        <v>#VALUE!</v>
      </c>
      <c r="I105" s="176" t="e">
        <f aca="false">H105*$O$7</f>
        <v>#VALUE!</v>
      </c>
      <c r="J105" s="176" t="e">
        <f aca="false">I105*$P$7</f>
        <v>#VALUE!</v>
      </c>
      <c r="K105" s="68" t="e">
        <f aca="false">J105*$Q$7</f>
        <v>#VALUE!</v>
      </c>
      <c r="L105" s="68" t="e">
        <f aca="false">F105+G105+H105+I105+J105+K105</f>
        <v>#VALUE!</v>
      </c>
    </row>
    <row r="106" customFormat="false" ht="11.25" hidden="false" customHeight="true" outlineLevel="0" collapsed="false">
      <c r="A106" s="65"/>
      <c r="B106" s="19"/>
      <c r="C106" s="19"/>
      <c r="D106" s="77" t="s">
        <v>32</v>
      </c>
      <c r="E106" s="67"/>
      <c r="F106" s="176" t="s">
        <v>89</v>
      </c>
      <c r="G106" s="176" t="s">
        <v>89</v>
      </c>
      <c r="H106" s="68" t="e">
        <f aca="false">G106*$N$7</f>
        <v>#VALUE!</v>
      </c>
      <c r="I106" s="176" t="e">
        <f aca="false">H106*$O$7</f>
        <v>#VALUE!</v>
      </c>
      <c r="J106" s="176" t="e">
        <f aca="false">I106*$P$7</f>
        <v>#VALUE!</v>
      </c>
      <c r="K106" s="68" t="e">
        <f aca="false">J106*$Q$7</f>
        <v>#VALUE!</v>
      </c>
      <c r="L106" s="68" t="e">
        <f aca="false">F106+G106+H106+I106+J106+K106</f>
        <v>#VALUE!</v>
      </c>
    </row>
    <row r="107" customFormat="false" ht="11.25" hidden="false" customHeight="true" outlineLevel="0" collapsed="false">
      <c r="A107" s="20" t="s">
        <v>296</v>
      </c>
      <c r="B107" s="19" t="s">
        <v>60</v>
      </c>
      <c r="C107" s="19" t="s">
        <v>35</v>
      </c>
      <c r="D107" s="77" t="s">
        <v>28</v>
      </c>
      <c r="E107" s="67"/>
      <c r="F107" s="81" t="e">
        <f aca="false">F108+F109+F110+F111</f>
        <v>#VALUE!</v>
      </c>
      <c r="G107" s="81" t="e">
        <f aca="false">G108+G109+G110+G111</f>
        <v>#VALUE!</v>
      </c>
      <c r="H107" s="81" t="e">
        <f aca="false">H108+H109+H110+H111</f>
        <v>#VALUE!</v>
      </c>
      <c r="I107" s="81" t="e">
        <f aca="false">I108+I109+I110+I111</f>
        <v>#VALUE!</v>
      </c>
      <c r="J107" s="81" t="e">
        <f aca="false">J108+J109+J110+J111</f>
        <v>#VALUE!</v>
      </c>
      <c r="K107" s="81" t="e">
        <f aca="false">K108+K109+K110+K111</f>
        <v>#VALUE!</v>
      </c>
      <c r="L107" s="81" t="e">
        <f aca="false">L108+L109+L110+L111</f>
        <v>#VALUE!</v>
      </c>
    </row>
    <row r="108" customFormat="false" ht="11.25" hidden="false" customHeight="true" outlineLevel="0" collapsed="false">
      <c r="A108" s="65"/>
      <c r="B108" s="19"/>
      <c r="C108" s="19"/>
      <c r="D108" s="77" t="s">
        <v>29</v>
      </c>
      <c r="E108" s="67"/>
      <c r="F108" s="176" t="s">
        <v>89</v>
      </c>
      <c r="G108" s="176" t="s">
        <v>89</v>
      </c>
      <c r="H108" s="68" t="e">
        <f aca="false">G108*$N$7</f>
        <v>#VALUE!</v>
      </c>
      <c r="I108" s="176" t="e">
        <f aca="false">H108*$O$7</f>
        <v>#VALUE!</v>
      </c>
      <c r="J108" s="176" t="e">
        <f aca="false">I108*$P$7</f>
        <v>#VALUE!</v>
      </c>
      <c r="K108" s="68" t="e">
        <f aca="false">J108*$Q$7</f>
        <v>#VALUE!</v>
      </c>
      <c r="L108" s="68" t="e">
        <f aca="false">F108+G108+H108+I108+J108+K108</f>
        <v>#VALUE!</v>
      </c>
    </row>
    <row r="109" customFormat="false" ht="11.25" hidden="false" customHeight="true" outlineLevel="0" collapsed="false">
      <c r="A109" s="65"/>
      <c r="B109" s="19"/>
      <c r="C109" s="19"/>
      <c r="D109" s="77" t="s">
        <v>30</v>
      </c>
      <c r="E109" s="67"/>
      <c r="F109" s="176" t="s">
        <v>89</v>
      </c>
      <c r="G109" s="176" t="s">
        <v>89</v>
      </c>
      <c r="H109" s="68" t="e">
        <f aca="false">G109*$N$7</f>
        <v>#VALUE!</v>
      </c>
      <c r="I109" s="176" t="e">
        <f aca="false">H109*$O$7</f>
        <v>#VALUE!</v>
      </c>
      <c r="J109" s="176" t="e">
        <f aca="false">I109*$P$7</f>
        <v>#VALUE!</v>
      </c>
      <c r="K109" s="68" t="e">
        <f aca="false">J109*$Q$7</f>
        <v>#VALUE!</v>
      </c>
      <c r="L109" s="68" t="e">
        <f aca="false">F109+G109+H109+I109+J109+K109</f>
        <v>#VALUE!</v>
      </c>
    </row>
    <row r="110" customFormat="false" ht="11.25" hidden="false" customHeight="true" outlineLevel="0" collapsed="false">
      <c r="A110" s="65"/>
      <c r="B110" s="19"/>
      <c r="C110" s="19"/>
      <c r="D110" s="77" t="s">
        <v>281</v>
      </c>
      <c r="E110" s="67"/>
      <c r="F110" s="176" t="s">
        <v>89</v>
      </c>
      <c r="G110" s="176" t="s">
        <v>89</v>
      </c>
      <c r="H110" s="68" t="e">
        <f aca="false">G110*$N$7</f>
        <v>#VALUE!</v>
      </c>
      <c r="I110" s="176" t="e">
        <f aca="false">H110*$O$7</f>
        <v>#VALUE!</v>
      </c>
      <c r="J110" s="176" t="e">
        <f aca="false">I110*$P$7</f>
        <v>#VALUE!</v>
      </c>
      <c r="K110" s="68" t="e">
        <f aca="false">J110*$Q$7</f>
        <v>#VALUE!</v>
      </c>
      <c r="L110" s="68" t="e">
        <f aca="false">F110+G110+H110+I110+J110+K110</f>
        <v>#VALUE!</v>
      </c>
    </row>
    <row r="111" customFormat="false" ht="11.25" hidden="false" customHeight="true" outlineLevel="0" collapsed="false">
      <c r="A111" s="65"/>
      <c r="B111" s="19"/>
      <c r="C111" s="19"/>
      <c r="D111" s="77" t="s">
        <v>32</v>
      </c>
      <c r="E111" s="67"/>
      <c r="F111" s="176" t="s">
        <v>89</v>
      </c>
      <c r="G111" s="176" t="s">
        <v>89</v>
      </c>
      <c r="H111" s="68" t="e">
        <f aca="false">G111*$N$7</f>
        <v>#VALUE!</v>
      </c>
      <c r="I111" s="176" t="e">
        <f aca="false">H111*$O$7</f>
        <v>#VALUE!</v>
      </c>
      <c r="J111" s="176" t="e">
        <f aca="false">I111*$P$7</f>
        <v>#VALUE!</v>
      </c>
      <c r="K111" s="68" t="e">
        <f aca="false">J111*$Q$7</f>
        <v>#VALUE!</v>
      </c>
      <c r="L111" s="68" t="e">
        <f aca="false">F111+G111+H111+I111+J111+K111</f>
        <v>#VALUE!</v>
      </c>
    </row>
    <row r="112" customFormat="false" ht="11.25" hidden="false" customHeight="true" outlineLevel="0" collapsed="false">
      <c r="A112" s="20" t="s">
        <v>297</v>
      </c>
      <c r="B112" s="19" t="s">
        <v>298</v>
      </c>
      <c r="C112" s="19" t="s">
        <v>35</v>
      </c>
      <c r="D112" s="77" t="s">
        <v>28</v>
      </c>
      <c r="E112" s="67"/>
      <c r="F112" s="81" t="e">
        <f aca="false">F113+F114+F115+F116</f>
        <v>#VALUE!</v>
      </c>
      <c r="G112" s="81" t="e">
        <f aca="false">G113+G114+G115+G116</f>
        <v>#VALUE!</v>
      </c>
      <c r="H112" s="81" t="e">
        <f aca="false">H113+H114+H115+H116</f>
        <v>#VALUE!</v>
      </c>
      <c r="I112" s="81" t="e">
        <f aca="false">I113+I114+I115+I116</f>
        <v>#VALUE!</v>
      </c>
      <c r="J112" s="81" t="e">
        <f aca="false">J113+J114+J115+J116</f>
        <v>#VALUE!</v>
      </c>
      <c r="K112" s="81" t="e">
        <f aca="false">K113+K114+K115+K116</f>
        <v>#VALUE!</v>
      </c>
      <c r="L112" s="81" t="e">
        <f aca="false">L113+L114+L115+L116</f>
        <v>#VALUE!</v>
      </c>
    </row>
    <row r="113" customFormat="false" ht="11.25" hidden="false" customHeight="true" outlineLevel="0" collapsed="false">
      <c r="A113" s="65"/>
      <c r="B113" s="19"/>
      <c r="C113" s="19"/>
      <c r="D113" s="77" t="s">
        <v>29</v>
      </c>
      <c r="E113" s="67"/>
      <c r="F113" s="176" t="s">
        <v>89</v>
      </c>
      <c r="G113" s="176" t="s">
        <v>89</v>
      </c>
      <c r="H113" s="68" t="e">
        <f aca="false">G113*$N$7</f>
        <v>#VALUE!</v>
      </c>
      <c r="I113" s="176" t="e">
        <f aca="false">H113*$O$7</f>
        <v>#VALUE!</v>
      </c>
      <c r="J113" s="176" t="e">
        <f aca="false">I113*$P$7</f>
        <v>#VALUE!</v>
      </c>
      <c r="K113" s="68" t="e">
        <f aca="false">J113*$Q$7</f>
        <v>#VALUE!</v>
      </c>
      <c r="L113" s="68" t="e">
        <f aca="false">F113+G113+H113+I113+J113+K113</f>
        <v>#VALUE!</v>
      </c>
    </row>
    <row r="114" customFormat="false" ht="11.25" hidden="false" customHeight="true" outlineLevel="0" collapsed="false">
      <c r="A114" s="65"/>
      <c r="B114" s="19"/>
      <c r="C114" s="19"/>
      <c r="D114" s="77" t="s">
        <v>30</v>
      </c>
      <c r="E114" s="67"/>
      <c r="F114" s="176" t="s">
        <v>89</v>
      </c>
      <c r="G114" s="176" t="s">
        <v>89</v>
      </c>
      <c r="H114" s="68" t="e">
        <f aca="false">G114*$N$7</f>
        <v>#VALUE!</v>
      </c>
      <c r="I114" s="176" t="e">
        <f aca="false">H114*$O$7</f>
        <v>#VALUE!</v>
      </c>
      <c r="J114" s="176" t="e">
        <f aca="false">I114*$P$7</f>
        <v>#VALUE!</v>
      </c>
      <c r="K114" s="68" t="e">
        <f aca="false">J114*$Q$7</f>
        <v>#VALUE!</v>
      </c>
      <c r="L114" s="68" t="e">
        <f aca="false">F114+G114+H114+I114+J114+K114</f>
        <v>#VALUE!</v>
      </c>
    </row>
    <row r="115" customFormat="false" ht="11.25" hidden="false" customHeight="true" outlineLevel="0" collapsed="false">
      <c r="A115" s="65"/>
      <c r="B115" s="19"/>
      <c r="C115" s="19"/>
      <c r="D115" s="77" t="s">
        <v>281</v>
      </c>
      <c r="E115" s="67"/>
      <c r="F115" s="176" t="s">
        <v>89</v>
      </c>
      <c r="G115" s="176" t="s">
        <v>89</v>
      </c>
      <c r="H115" s="68" t="e">
        <f aca="false">G115*$N$7</f>
        <v>#VALUE!</v>
      </c>
      <c r="I115" s="176" t="e">
        <f aca="false">H115*$O$7</f>
        <v>#VALUE!</v>
      </c>
      <c r="J115" s="176" t="e">
        <f aca="false">I115*$P$7</f>
        <v>#VALUE!</v>
      </c>
      <c r="K115" s="68" t="e">
        <f aca="false">J115*$Q$7</f>
        <v>#VALUE!</v>
      </c>
      <c r="L115" s="68" t="e">
        <f aca="false">F115+G115+H115+I115+J115+K115</f>
        <v>#VALUE!</v>
      </c>
    </row>
    <row r="116" customFormat="false" ht="11.25" hidden="false" customHeight="true" outlineLevel="0" collapsed="false">
      <c r="A116" s="65"/>
      <c r="B116" s="19"/>
      <c r="C116" s="19"/>
      <c r="D116" s="77" t="s">
        <v>32</v>
      </c>
      <c r="E116" s="67"/>
      <c r="F116" s="176" t="s">
        <v>89</v>
      </c>
      <c r="G116" s="176" t="s">
        <v>89</v>
      </c>
      <c r="H116" s="68" t="e">
        <f aca="false">G116*$N$7</f>
        <v>#VALUE!</v>
      </c>
      <c r="I116" s="176" t="e">
        <f aca="false">H116*$O$7</f>
        <v>#VALUE!</v>
      </c>
      <c r="J116" s="176" t="e">
        <f aca="false">I116*$P$7</f>
        <v>#VALUE!</v>
      </c>
      <c r="K116" s="68" t="e">
        <f aca="false">J116*$Q$7</f>
        <v>#VALUE!</v>
      </c>
      <c r="L116" s="68" t="e">
        <f aca="false">F116+G116+H116+I116+J116+K116</f>
        <v>#VALUE!</v>
      </c>
    </row>
    <row r="117" s="83" customFormat="true" ht="11.25" hidden="false" customHeight="true" outlineLevel="0" collapsed="false">
      <c r="A117" s="78" t="s">
        <v>299</v>
      </c>
      <c r="B117" s="113" t="s">
        <v>300</v>
      </c>
      <c r="C117" s="79" t="s">
        <v>27</v>
      </c>
      <c r="D117" s="79" t="s">
        <v>28</v>
      </c>
      <c r="E117" s="126"/>
      <c r="F117" s="81" t="e">
        <f aca="false">F118+F119+F120+F121</f>
        <v>#VALUE!</v>
      </c>
      <c r="G117" s="81" t="e">
        <f aca="false">G118+G119+G120+G121</f>
        <v>#VALUE!</v>
      </c>
      <c r="H117" s="81" t="e">
        <f aca="false">H118+H119+H120+H121</f>
        <v>#VALUE!</v>
      </c>
      <c r="I117" s="81" t="e">
        <f aca="false">I118+I119+I120+I121</f>
        <v>#VALUE!</v>
      </c>
      <c r="J117" s="81" t="e">
        <f aca="false">J118+J119+J120+J121</f>
        <v>#VALUE!</v>
      </c>
      <c r="K117" s="81" t="e">
        <f aca="false">K118+K119+K120+K121</f>
        <v>#VALUE!</v>
      </c>
      <c r="L117" s="81" t="e">
        <f aca="false">L118+L119+L120+L121</f>
        <v>#VALUE!</v>
      </c>
      <c r="M117" s="82" t="s">
        <v>371</v>
      </c>
    </row>
    <row r="118" customFormat="false" ht="11.25" hidden="false" customHeight="true" outlineLevel="0" collapsed="false">
      <c r="A118" s="65"/>
      <c r="B118" s="113"/>
      <c r="C118" s="92"/>
      <c r="D118" s="77" t="s">
        <v>29</v>
      </c>
      <c r="E118" s="67"/>
      <c r="F118" s="68" t="e">
        <f aca="false">F123</f>
        <v>#VALUE!</v>
      </c>
      <c r="G118" s="68" t="e">
        <f aca="false">G123</f>
        <v>#VALUE!</v>
      </c>
      <c r="H118" s="68" t="e">
        <f aca="false">H123</f>
        <v>#VALUE!</v>
      </c>
      <c r="I118" s="68" t="e">
        <f aca="false">I123</f>
        <v>#VALUE!</v>
      </c>
      <c r="J118" s="68" t="e">
        <f aca="false">J123</f>
        <v>#VALUE!</v>
      </c>
      <c r="K118" s="68" t="e">
        <f aca="false">K123</f>
        <v>#VALUE!</v>
      </c>
      <c r="L118" s="68" t="e">
        <f aca="false">F118+G118+H118+I118+J118+K118</f>
        <v>#VALUE!</v>
      </c>
    </row>
    <row r="119" customFormat="false" ht="11.25" hidden="false" customHeight="true" outlineLevel="0" collapsed="false">
      <c r="A119" s="65"/>
      <c r="B119" s="113"/>
      <c r="C119" s="92"/>
      <c r="D119" s="77" t="s">
        <v>30</v>
      </c>
      <c r="E119" s="67"/>
      <c r="F119" s="68" t="e">
        <f aca="false">F124</f>
        <v>#VALUE!</v>
      </c>
      <c r="G119" s="68" t="e">
        <f aca="false">G124</f>
        <v>#VALUE!</v>
      </c>
      <c r="H119" s="68" t="e">
        <f aca="false">H124</f>
        <v>#VALUE!</v>
      </c>
      <c r="I119" s="68" t="e">
        <f aca="false">I124</f>
        <v>#VALUE!</v>
      </c>
      <c r="J119" s="68" t="e">
        <f aca="false">J124</f>
        <v>#VALUE!</v>
      </c>
      <c r="K119" s="68" t="e">
        <f aca="false">K124</f>
        <v>#VALUE!</v>
      </c>
      <c r="L119" s="68" t="e">
        <f aca="false">F119+G119+H119+I119+J119+K119</f>
        <v>#VALUE!</v>
      </c>
    </row>
    <row r="120" customFormat="false" ht="11.25" hidden="false" customHeight="true" outlineLevel="0" collapsed="false">
      <c r="A120" s="65"/>
      <c r="B120" s="113"/>
      <c r="C120" s="92"/>
      <c r="D120" s="77" t="s">
        <v>281</v>
      </c>
      <c r="E120" s="67"/>
      <c r="F120" s="68" t="e">
        <f aca="false">F125</f>
        <v>#VALUE!</v>
      </c>
      <c r="G120" s="68" t="e">
        <f aca="false">G125</f>
        <v>#VALUE!</v>
      </c>
      <c r="H120" s="68" t="e">
        <f aca="false">H125</f>
        <v>#VALUE!</v>
      </c>
      <c r="I120" s="68" t="e">
        <f aca="false">I125</f>
        <v>#VALUE!</v>
      </c>
      <c r="J120" s="68" t="e">
        <f aca="false">J125</f>
        <v>#VALUE!</v>
      </c>
      <c r="K120" s="68" t="e">
        <f aca="false">K125</f>
        <v>#VALUE!</v>
      </c>
      <c r="L120" s="68" t="e">
        <f aca="false">F120+G120+H120+I120+J120+K120</f>
        <v>#VALUE!</v>
      </c>
    </row>
    <row r="121" customFormat="false" ht="11.25" hidden="false" customHeight="true" outlineLevel="0" collapsed="false">
      <c r="A121" s="65"/>
      <c r="B121" s="113"/>
      <c r="C121" s="92"/>
      <c r="D121" s="77" t="s">
        <v>32</v>
      </c>
      <c r="E121" s="67"/>
      <c r="F121" s="68" t="e">
        <f aca="false">F126</f>
        <v>#VALUE!</v>
      </c>
      <c r="G121" s="68" t="e">
        <f aca="false">G126</f>
        <v>#VALUE!</v>
      </c>
      <c r="H121" s="68" t="e">
        <f aca="false">H126</f>
        <v>#VALUE!</v>
      </c>
      <c r="I121" s="68" t="e">
        <f aca="false">I126</f>
        <v>#VALUE!</v>
      </c>
      <c r="J121" s="68" t="e">
        <f aca="false">J126</f>
        <v>#VALUE!</v>
      </c>
      <c r="K121" s="68" t="e">
        <f aca="false">K126</f>
        <v>#VALUE!</v>
      </c>
      <c r="L121" s="68" t="e">
        <f aca="false">F121+G121+H121+I121+J121+K121</f>
        <v>#VALUE!</v>
      </c>
    </row>
    <row r="122" customFormat="false" ht="11.25" hidden="false" customHeight="true" outlineLevel="0" collapsed="false">
      <c r="A122" s="65"/>
      <c r="B122" s="113"/>
      <c r="C122" s="19" t="s">
        <v>35</v>
      </c>
      <c r="D122" s="79" t="s">
        <v>28</v>
      </c>
      <c r="E122" s="67"/>
      <c r="F122" s="81" t="e">
        <f aca="false">F123+F124+F125+F126</f>
        <v>#VALUE!</v>
      </c>
      <c r="G122" s="81" t="e">
        <f aca="false">G123+G124+G125+G126</f>
        <v>#VALUE!</v>
      </c>
      <c r="H122" s="81" t="e">
        <f aca="false">H123+H124+H125+H126</f>
        <v>#VALUE!</v>
      </c>
      <c r="I122" s="81" t="e">
        <f aca="false">I123+I124+I125+I126</f>
        <v>#VALUE!</v>
      </c>
      <c r="J122" s="81" t="e">
        <f aca="false">J123+J124+J125+J126</f>
        <v>#VALUE!</v>
      </c>
      <c r="K122" s="81" t="e">
        <f aca="false">K123+K124+K125+K126</f>
        <v>#VALUE!</v>
      </c>
      <c r="L122" s="81" t="e">
        <f aca="false">L123+L124+L125+L126</f>
        <v>#VALUE!</v>
      </c>
    </row>
    <row r="123" customFormat="false" ht="11.25" hidden="false" customHeight="true" outlineLevel="0" collapsed="false">
      <c r="A123" s="65"/>
      <c r="B123" s="113"/>
      <c r="C123" s="19"/>
      <c r="D123" s="77" t="s">
        <v>29</v>
      </c>
      <c r="E123" s="67"/>
      <c r="F123" s="68" t="e">
        <f aca="false">F128+F133</f>
        <v>#VALUE!</v>
      </c>
      <c r="G123" s="68" t="e">
        <f aca="false">G128+G133</f>
        <v>#VALUE!</v>
      </c>
      <c r="H123" s="68" t="e">
        <f aca="false">H128+H133</f>
        <v>#VALUE!</v>
      </c>
      <c r="I123" s="68" t="e">
        <f aca="false">I128+I133</f>
        <v>#VALUE!</v>
      </c>
      <c r="J123" s="68" t="e">
        <f aca="false">J128+J133</f>
        <v>#VALUE!</v>
      </c>
      <c r="K123" s="68" t="e">
        <f aca="false">K128+K133</f>
        <v>#VALUE!</v>
      </c>
      <c r="L123" s="68" t="e">
        <f aca="false">F123+G123+H123+I123+J123+K123</f>
        <v>#VALUE!</v>
      </c>
    </row>
    <row r="124" customFormat="false" ht="11.25" hidden="false" customHeight="true" outlineLevel="0" collapsed="false">
      <c r="A124" s="65"/>
      <c r="B124" s="113"/>
      <c r="C124" s="19"/>
      <c r="D124" s="77" t="s">
        <v>30</v>
      </c>
      <c r="E124" s="67"/>
      <c r="F124" s="68" t="e">
        <f aca="false">F129+F134</f>
        <v>#VALUE!</v>
      </c>
      <c r="G124" s="68" t="e">
        <f aca="false">G129+G134</f>
        <v>#VALUE!</v>
      </c>
      <c r="H124" s="68" t="e">
        <f aca="false">H129+H134</f>
        <v>#VALUE!</v>
      </c>
      <c r="I124" s="68" t="e">
        <f aca="false">I129+I134</f>
        <v>#VALUE!</v>
      </c>
      <c r="J124" s="68" t="e">
        <f aca="false">J129+J134</f>
        <v>#VALUE!</v>
      </c>
      <c r="K124" s="68" t="e">
        <f aca="false">K129+K134</f>
        <v>#VALUE!</v>
      </c>
      <c r="L124" s="68" t="e">
        <f aca="false">F124+G124+H124+I124+J124+K124</f>
        <v>#VALUE!</v>
      </c>
    </row>
    <row r="125" customFormat="false" ht="11.25" hidden="false" customHeight="true" outlineLevel="0" collapsed="false">
      <c r="A125" s="65"/>
      <c r="B125" s="113"/>
      <c r="C125" s="19"/>
      <c r="D125" s="77" t="s">
        <v>281</v>
      </c>
      <c r="E125" s="67"/>
      <c r="F125" s="68" t="e">
        <f aca="false">F130+F135</f>
        <v>#VALUE!</v>
      </c>
      <c r="G125" s="68" t="e">
        <f aca="false">G130+G135</f>
        <v>#VALUE!</v>
      </c>
      <c r="H125" s="68" t="e">
        <f aca="false">H130+H135</f>
        <v>#VALUE!</v>
      </c>
      <c r="I125" s="68" t="e">
        <f aca="false">I130+I135</f>
        <v>#VALUE!</v>
      </c>
      <c r="J125" s="68" t="e">
        <f aca="false">J130+J135</f>
        <v>#VALUE!</v>
      </c>
      <c r="K125" s="68" t="e">
        <f aca="false">K130+K135</f>
        <v>#VALUE!</v>
      </c>
      <c r="L125" s="68" t="e">
        <f aca="false">F125+G125+H125+I125+J125+K125</f>
        <v>#VALUE!</v>
      </c>
    </row>
    <row r="126" customFormat="false" ht="11.25" hidden="false" customHeight="true" outlineLevel="0" collapsed="false">
      <c r="A126" s="65"/>
      <c r="B126" s="113"/>
      <c r="C126" s="19"/>
      <c r="D126" s="77" t="s">
        <v>32</v>
      </c>
      <c r="E126" s="67"/>
      <c r="F126" s="68" t="e">
        <f aca="false">F131+F136</f>
        <v>#VALUE!</v>
      </c>
      <c r="G126" s="68" t="e">
        <f aca="false">G131+G136</f>
        <v>#VALUE!</v>
      </c>
      <c r="H126" s="68" t="e">
        <f aca="false">H131+H136</f>
        <v>#VALUE!</v>
      </c>
      <c r="I126" s="68" t="e">
        <f aca="false">I131+I136</f>
        <v>#VALUE!</v>
      </c>
      <c r="J126" s="68" t="e">
        <f aca="false">J131+J136</f>
        <v>#VALUE!</v>
      </c>
      <c r="K126" s="68" t="e">
        <f aca="false">K131+K136</f>
        <v>#VALUE!</v>
      </c>
      <c r="L126" s="68" t="e">
        <f aca="false">F126+G126+H126+I126+J126+K126</f>
        <v>#VALUE!</v>
      </c>
    </row>
    <row r="127" customFormat="false" ht="11.25" hidden="false" customHeight="true" outlineLevel="0" collapsed="false">
      <c r="A127" s="20" t="s">
        <v>301</v>
      </c>
      <c r="B127" s="19" t="s">
        <v>64</v>
      </c>
      <c r="C127" s="19" t="s">
        <v>35</v>
      </c>
      <c r="D127" s="77" t="s">
        <v>28</v>
      </c>
      <c r="E127" s="67"/>
      <c r="F127" s="81" t="e">
        <f aca="false">F128+F129+F130+F131</f>
        <v>#VALUE!</v>
      </c>
      <c r="G127" s="81" t="e">
        <f aca="false">G128+G129+G130+G131</f>
        <v>#VALUE!</v>
      </c>
      <c r="H127" s="81" t="e">
        <f aca="false">H128+H129+H130+H131</f>
        <v>#VALUE!</v>
      </c>
      <c r="I127" s="81" t="e">
        <f aca="false">I128+I129+I130+I131</f>
        <v>#VALUE!</v>
      </c>
      <c r="J127" s="81" t="e">
        <f aca="false">J128+J129+J130+J131</f>
        <v>#VALUE!</v>
      </c>
      <c r="K127" s="81" t="e">
        <f aca="false">K128+K129+K130+K131</f>
        <v>#VALUE!</v>
      </c>
      <c r="L127" s="81" t="e">
        <f aca="false">L128+L129+L130+L131</f>
        <v>#VALUE!</v>
      </c>
    </row>
    <row r="128" customFormat="false" ht="11.25" hidden="false" customHeight="true" outlineLevel="0" collapsed="false">
      <c r="A128" s="65"/>
      <c r="B128" s="19"/>
      <c r="C128" s="19"/>
      <c r="D128" s="77" t="s">
        <v>29</v>
      </c>
      <c r="E128" s="67"/>
      <c r="F128" s="176" t="s">
        <v>89</v>
      </c>
      <c r="G128" s="176" t="s">
        <v>89</v>
      </c>
      <c r="H128" s="68" t="e">
        <f aca="false">G128*$N$7</f>
        <v>#VALUE!</v>
      </c>
      <c r="I128" s="176" t="e">
        <f aca="false">H128*$O$7</f>
        <v>#VALUE!</v>
      </c>
      <c r="J128" s="176" t="e">
        <f aca="false">I128*$P$7</f>
        <v>#VALUE!</v>
      </c>
      <c r="K128" s="68" t="e">
        <f aca="false">J128*$Q$7</f>
        <v>#VALUE!</v>
      </c>
      <c r="L128" s="68" t="e">
        <f aca="false">F128+G128+H128+I128+J128+K128</f>
        <v>#VALUE!</v>
      </c>
    </row>
    <row r="129" customFormat="false" ht="11.25" hidden="false" customHeight="true" outlineLevel="0" collapsed="false">
      <c r="A129" s="65"/>
      <c r="B129" s="19"/>
      <c r="C129" s="19"/>
      <c r="D129" s="77" t="s">
        <v>30</v>
      </c>
      <c r="E129" s="67"/>
      <c r="F129" s="176" t="s">
        <v>89</v>
      </c>
      <c r="G129" s="176" t="s">
        <v>89</v>
      </c>
      <c r="H129" s="68" t="e">
        <f aca="false">G129*$N$7</f>
        <v>#VALUE!</v>
      </c>
      <c r="I129" s="176" t="e">
        <f aca="false">H129*$O$7</f>
        <v>#VALUE!</v>
      </c>
      <c r="J129" s="176" t="e">
        <f aca="false">I129*$P$7</f>
        <v>#VALUE!</v>
      </c>
      <c r="K129" s="68" t="e">
        <f aca="false">J129*$Q$7</f>
        <v>#VALUE!</v>
      </c>
      <c r="L129" s="68" t="e">
        <f aca="false">F129+G129+H129+I129+J129+K129</f>
        <v>#VALUE!</v>
      </c>
    </row>
    <row r="130" customFormat="false" ht="11.25" hidden="false" customHeight="true" outlineLevel="0" collapsed="false">
      <c r="A130" s="65"/>
      <c r="B130" s="19"/>
      <c r="C130" s="19"/>
      <c r="D130" s="77" t="s">
        <v>281</v>
      </c>
      <c r="E130" s="67"/>
      <c r="F130" s="176" t="s">
        <v>374</v>
      </c>
      <c r="G130" s="176" t="s">
        <v>374</v>
      </c>
      <c r="H130" s="68" t="e">
        <f aca="false">G130*$N$7</f>
        <v>#VALUE!</v>
      </c>
      <c r="I130" s="176" t="e">
        <f aca="false">H130*$O$7</f>
        <v>#VALUE!</v>
      </c>
      <c r="J130" s="176" t="e">
        <f aca="false">I130*$P$7</f>
        <v>#VALUE!</v>
      </c>
      <c r="K130" s="68" t="e">
        <f aca="false">J130*$Q$7</f>
        <v>#VALUE!</v>
      </c>
      <c r="L130" s="68" t="e">
        <f aca="false">F130+G130+H130+I130+J130+K130</f>
        <v>#VALUE!</v>
      </c>
    </row>
    <row r="131" customFormat="false" ht="11.25" hidden="false" customHeight="true" outlineLevel="0" collapsed="false">
      <c r="A131" s="65"/>
      <c r="B131" s="19"/>
      <c r="C131" s="19"/>
      <c r="D131" s="77" t="s">
        <v>32</v>
      </c>
      <c r="E131" s="67"/>
      <c r="F131" s="176" t="s">
        <v>89</v>
      </c>
      <c r="G131" s="176" t="s">
        <v>89</v>
      </c>
      <c r="H131" s="68" t="e">
        <f aca="false">G131*$N$7</f>
        <v>#VALUE!</v>
      </c>
      <c r="I131" s="176" t="e">
        <f aca="false">H131*$O$7</f>
        <v>#VALUE!</v>
      </c>
      <c r="J131" s="176" t="e">
        <f aca="false">I131*$P$7</f>
        <v>#VALUE!</v>
      </c>
      <c r="K131" s="68" t="e">
        <f aca="false">J131*$Q$7</f>
        <v>#VALUE!</v>
      </c>
      <c r="L131" s="68" t="e">
        <f aca="false">F131+G131+H131+I131+J131+K131</f>
        <v>#VALUE!</v>
      </c>
    </row>
    <row r="132" customFormat="false" ht="11.25" hidden="false" customHeight="true" outlineLevel="0" collapsed="false">
      <c r="A132" s="20" t="s">
        <v>302</v>
      </c>
      <c r="B132" s="19" t="s">
        <v>66</v>
      </c>
      <c r="C132" s="19" t="s">
        <v>35</v>
      </c>
      <c r="D132" s="77" t="s">
        <v>28</v>
      </c>
      <c r="E132" s="67"/>
      <c r="F132" s="81" t="e">
        <f aca="false">F133+F134+F135+F136</f>
        <v>#VALUE!</v>
      </c>
      <c r="G132" s="81" t="e">
        <f aca="false">G133+G134+G135+G136</f>
        <v>#VALUE!</v>
      </c>
      <c r="H132" s="81" t="e">
        <f aca="false">H133+H134+H135+H136</f>
        <v>#VALUE!</v>
      </c>
      <c r="I132" s="81" t="e">
        <f aca="false">I133+I134+I135+I136</f>
        <v>#VALUE!</v>
      </c>
      <c r="J132" s="81" t="e">
        <f aca="false">J133+J134+J135+J136</f>
        <v>#VALUE!</v>
      </c>
      <c r="K132" s="81" t="e">
        <f aca="false">K133+K134+K135+K136</f>
        <v>#VALUE!</v>
      </c>
      <c r="L132" s="81" t="e">
        <f aca="false">L133+L134+L135+L136</f>
        <v>#VALUE!</v>
      </c>
    </row>
    <row r="133" customFormat="false" ht="11.25" hidden="false" customHeight="true" outlineLevel="0" collapsed="false">
      <c r="A133" s="65"/>
      <c r="B133" s="19"/>
      <c r="C133" s="19"/>
      <c r="D133" s="77" t="s">
        <v>29</v>
      </c>
      <c r="E133" s="67"/>
      <c r="F133" s="176" t="s">
        <v>89</v>
      </c>
      <c r="G133" s="176" t="s">
        <v>89</v>
      </c>
      <c r="H133" s="68" t="e">
        <f aca="false">G133*$N$7</f>
        <v>#VALUE!</v>
      </c>
      <c r="I133" s="176" t="e">
        <f aca="false">H133*$O$7</f>
        <v>#VALUE!</v>
      </c>
      <c r="J133" s="176" t="e">
        <f aca="false">I133*$P$7</f>
        <v>#VALUE!</v>
      </c>
      <c r="K133" s="68" t="e">
        <f aca="false">J133*$Q$7</f>
        <v>#VALUE!</v>
      </c>
      <c r="L133" s="68" t="e">
        <f aca="false">F133+G133+H133+I133+J133+K133</f>
        <v>#VALUE!</v>
      </c>
    </row>
    <row r="134" customFormat="false" ht="11.25" hidden="false" customHeight="true" outlineLevel="0" collapsed="false">
      <c r="A134" s="65"/>
      <c r="B134" s="19"/>
      <c r="C134" s="19"/>
      <c r="D134" s="77" t="s">
        <v>30</v>
      </c>
      <c r="E134" s="67"/>
      <c r="F134" s="176" t="s">
        <v>89</v>
      </c>
      <c r="G134" s="176" t="s">
        <v>89</v>
      </c>
      <c r="H134" s="68" t="e">
        <f aca="false">G134*$N$7</f>
        <v>#VALUE!</v>
      </c>
      <c r="I134" s="176" t="e">
        <f aca="false">H134*$O$7</f>
        <v>#VALUE!</v>
      </c>
      <c r="J134" s="176" t="e">
        <f aca="false">I134*$P$7</f>
        <v>#VALUE!</v>
      </c>
      <c r="K134" s="68" t="e">
        <f aca="false">J134*$Q$7</f>
        <v>#VALUE!</v>
      </c>
      <c r="L134" s="68" t="e">
        <f aca="false">F134+G134+H134+I134+J134+K134</f>
        <v>#VALUE!</v>
      </c>
    </row>
    <row r="135" customFormat="false" ht="11.25" hidden="false" customHeight="true" outlineLevel="0" collapsed="false">
      <c r="A135" s="65"/>
      <c r="B135" s="19"/>
      <c r="C135" s="19"/>
      <c r="D135" s="77" t="s">
        <v>281</v>
      </c>
      <c r="E135" s="67"/>
      <c r="F135" s="176" t="s">
        <v>303</v>
      </c>
      <c r="G135" s="176" t="s">
        <v>303</v>
      </c>
      <c r="H135" s="68" t="e">
        <f aca="false">G135*$N$7</f>
        <v>#VALUE!</v>
      </c>
      <c r="I135" s="176" t="e">
        <f aca="false">H135*$O$7</f>
        <v>#VALUE!</v>
      </c>
      <c r="J135" s="176" t="e">
        <f aca="false">I135*$P$7</f>
        <v>#VALUE!</v>
      </c>
      <c r="K135" s="68" t="e">
        <f aca="false">J135*$Q$7</f>
        <v>#VALUE!</v>
      </c>
      <c r="L135" s="68" t="e">
        <f aca="false">F135+G135+H135+I135+J135+K135</f>
        <v>#VALUE!</v>
      </c>
    </row>
    <row r="136" customFormat="false" ht="11.25" hidden="false" customHeight="true" outlineLevel="0" collapsed="false">
      <c r="A136" s="65"/>
      <c r="B136" s="19"/>
      <c r="C136" s="19"/>
      <c r="D136" s="77" t="s">
        <v>32</v>
      </c>
      <c r="E136" s="67"/>
      <c r="F136" s="176" t="s">
        <v>89</v>
      </c>
      <c r="G136" s="176" t="s">
        <v>89</v>
      </c>
      <c r="H136" s="68" t="e">
        <f aca="false">G136*$N$7</f>
        <v>#VALUE!</v>
      </c>
      <c r="I136" s="176" t="e">
        <f aca="false">H136*$O$7</f>
        <v>#VALUE!</v>
      </c>
      <c r="J136" s="176" t="e">
        <f aca="false">I136*$P$7</f>
        <v>#VALUE!</v>
      </c>
      <c r="K136" s="68" t="e">
        <f aca="false">J136*$Q$7</f>
        <v>#VALUE!</v>
      </c>
      <c r="L136" s="68" t="e">
        <f aca="false">F136+G136+H136+I136+J136+K136</f>
        <v>#VALUE!</v>
      </c>
    </row>
    <row r="137" customFormat="false" ht="12.75" hidden="false" customHeight="true" outlineLevel="0" collapsed="false">
      <c r="A137" s="20" t="s">
        <v>16</v>
      </c>
      <c r="B137" s="77" t="s">
        <v>304</v>
      </c>
      <c r="C137" s="77"/>
      <c r="D137" s="77"/>
      <c r="E137" s="77"/>
      <c r="F137" s="77"/>
      <c r="G137" s="77"/>
      <c r="H137" s="77"/>
      <c r="I137" s="77"/>
      <c r="J137" s="77"/>
      <c r="K137" s="77"/>
      <c r="L137" s="26"/>
    </row>
    <row r="138" s="83" customFormat="true" ht="27" hidden="false" customHeight="true" outlineLevel="0" collapsed="false">
      <c r="A138" s="78" t="s">
        <v>68</v>
      </c>
      <c r="B138" s="113" t="s">
        <v>305</v>
      </c>
      <c r="C138" s="79" t="s">
        <v>27</v>
      </c>
      <c r="D138" s="79" t="s">
        <v>28</v>
      </c>
      <c r="E138" s="126"/>
      <c r="F138" s="81" t="e">
        <f aca="false">F139+F140+F141+F142</f>
        <v>#VALUE!</v>
      </c>
      <c r="G138" s="81" t="e">
        <f aca="false">G139+G140+G141+G142</f>
        <v>#VALUE!</v>
      </c>
      <c r="H138" s="81" t="e">
        <f aca="false">H139+H140+H141+H142</f>
        <v>#VALUE!</v>
      </c>
      <c r="I138" s="81" t="e">
        <f aca="false">I139+I140+I141+I142</f>
        <v>#VALUE!</v>
      </c>
      <c r="J138" s="81" t="e">
        <f aca="false">J139+J140+J141+J142</f>
        <v>#VALUE!</v>
      </c>
      <c r="K138" s="81" t="e">
        <f aca="false">K139+K140+K141+K142</f>
        <v>#VALUE!</v>
      </c>
      <c r="L138" s="81" t="e">
        <f aca="false">L139+L140+L141+L142</f>
        <v>#VALUE!</v>
      </c>
      <c r="M138" s="96" t="s">
        <v>371</v>
      </c>
    </row>
    <row r="139" customFormat="false" ht="12.75" hidden="false" customHeight="true" outlineLevel="0" collapsed="false">
      <c r="A139" s="65"/>
      <c r="B139" s="113"/>
      <c r="C139" s="66"/>
      <c r="D139" s="77" t="s">
        <v>29</v>
      </c>
      <c r="E139" s="67"/>
      <c r="F139" s="68" t="str">
        <f aca="false">F144</f>
        <v>0.00</v>
      </c>
      <c r="G139" s="68" t="str">
        <f aca="false">G144</f>
        <v>0.00</v>
      </c>
      <c r="H139" s="68" t="str">
        <f aca="false">H144</f>
        <v>0.00</v>
      </c>
      <c r="I139" s="68" t="str">
        <f aca="false">I144</f>
        <v>0.00</v>
      </c>
      <c r="J139" s="68" t="str">
        <f aca="false">J144</f>
        <v>0.00</v>
      </c>
      <c r="K139" s="68" t="str">
        <f aca="false">K144</f>
        <v>0.00</v>
      </c>
      <c r="L139" s="68" t="e">
        <f aca="false">F139+G139+H139+I139+J139+K139</f>
        <v>#VALUE!</v>
      </c>
    </row>
    <row r="140" customFormat="false" ht="12.75" hidden="false" customHeight="true" outlineLevel="0" collapsed="false">
      <c r="A140" s="65"/>
      <c r="B140" s="113"/>
      <c r="C140" s="66"/>
      <c r="D140" s="77" t="s">
        <v>30</v>
      </c>
      <c r="E140" s="67"/>
      <c r="F140" s="68" t="str">
        <f aca="false">F145</f>
        <v>0.00</v>
      </c>
      <c r="G140" s="68" t="str">
        <f aca="false">G145</f>
        <v>0.00</v>
      </c>
      <c r="H140" s="68" t="str">
        <f aca="false">H145</f>
        <v>0.00</v>
      </c>
      <c r="I140" s="68" t="str">
        <f aca="false">I145</f>
        <v>0.00</v>
      </c>
      <c r="J140" s="68" t="str">
        <f aca="false">J145</f>
        <v>0.00</v>
      </c>
      <c r="K140" s="68" t="str">
        <f aca="false">K145</f>
        <v>0.00</v>
      </c>
      <c r="L140" s="68" t="e">
        <f aca="false">F140+G140+H140+I140+J140+K140</f>
        <v>#VALUE!</v>
      </c>
    </row>
    <row r="141" customFormat="false" ht="12.75" hidden="false" customHeight="true" outlineLevel="0" collapsed="false">
      <c r="A141" s="65"/>
      <c r="B141" s="113"/>
      <c r="C141" s="66"/>
      <c r="D141" s="77" t="s">
        <v>281</v>
      </c>
      <c r="E141" s="67"/>
      <c r="F141" s="68" t="str">
        <f aca="false">F146</f>
        <v>0.00</v>
      </c>
      <c r="G141" s="68" t="str">
        <f aca="false">G146</f>
        <v>0.00</v>
      </c>
      <c r="H141" s="68" t="str">
        <f aca="false">H146</f>
        <v>0.00</v>
      </c>
      <c r="I141" s="68" t="str">
        <f aca="false">I146</f>
        <v>0.00</v>
      </c>
      <c r="J141" s="68" t="str">
        <f aca="false">J146</f>
        <v>0.00</v>
      </c>
      <c r="K141" s="68" t="str">
        <f aca="false">K146</f>
        <v>0.00</v>
      </c>
      <c r="L141" s="68" t="e">
        <f aca="false">F141+G141+H141+I141+J141+K141</f>
        <v>#VALUE!</v>
      </c>
    </row>
    <row r="142" customFormat="false" ht="12.75" hidden="false" customHeight="true" outlineLevel="0" collapsed="false">
      <c r="A142" s="65"/>
      <c r="B142" s="113"/>
      <c r="C142" s="66"/>
      <c r="D142" s="77" t="s">
        <v>32</v>
      </c>
      <c r="E142" s="67"/>
      <c r="F142" s="68" t="str">
        <f aca="false">F147</f>
        <v>0.00</v>
      </c>
      <c r="G142" s="68" t="str">
        <f aca="false">G147</f>
        <v>0.00</v>
      </c>
      <c r="H142" s="68" t="str">
        <f aca="false">H147</f>
        <v>0.00</v>
      </c>
      <c r="I142" s="68" t="str">
        <f aca="false">I147</f>
        <v>0.00</v>
      </c>
      <c r="J142" s="68" t="str">
        <f aca="false">J147</f>
        <v>0.00</v>
      </c>
      <c r="K142" s="68" t="str">
        <f aca="false">K147</f>
        <v>0.00</v>
      </c>
      <c r="L142" s="68" t="e">
        <f aca="false">F142+G142+H142+I142+J142+K142</f>
        <v>#VALUE!</v>
      </c>
    </row>
    <row r="143" customFormat="false" ht="27" hidden="false" customHeight="true" outlineLevel="0" collapsed="false">
      <c r="A143" s="65"/>
      <c r="B143" s="113"/>
      <c r="C143" s="19" t="s">
        <v>35</v>
      </c>
      <c r="D143" s="79" t="s">
        <v>28</v>
      </c>
      <c r="E143" s="67"/>
      <c r="F143" s="81" t="e">
        <f aca="false">F144+F145+F146+F147</f>
        <v>#VALUE!</v>
      </c>
      <c r="G143" s="81" t="e">
        <f aca="false">G144+G145+G146+G147</f>
        <v>#VALUE!</v>
      </c>
      <c r="H143" s="81" t="e">
        <f aca="false">H144+H145+H146+H147</f>
        <v>#VALUE!</v>
      </c>
      <c r="I143" s="81" t="e">
        <f aca="false">I144+I145+I146+I147</f>
        <v>#VALUE!</v>
      </c>
      <c r="J143" s="81" t="e">
        <f aca="false">J144+J145+J146+J147</f>
        <v>#VALUE!</v>
      </c>
      <c r="K143" s="81" t="e">
        <f aca="false">K144+K145+K146+K147</f>
        <v>#VALUE!</v>
      </c>
      <c r="L143" s="81" t="e">
        <f aca="false">L144+L145+L146+L147</f>
        <v>#VALUE!</v>
      </c>
    </row>
    <row r="144" customFormat="false" ht="12.75" hidden="false" customHeight="true" outlineLevel="0" collapsed="false">
      <c r="A144" s="65"/>
      <c r="B144" s="113"/>
      <c r="C144" s="19"/>
      <c r="D144" s="77" t="s">
        <v>29</v>
      </c>
      <c r="E144" s="67"/>
      <c r="F144" s="68" t="str">
        <f aca="false">F149</f>
        <v>0.00</v>
      </c>
      <c r="G144" s="68" t="str">
        <f aca="false">G149</f>
        <v>0.00</v>
      </c>
      <c r="H144" s="68" t="str">
        <f aca="false">H149</f>
        <v>0.00</v>
      </c>
      <c r="I144" s="68" t="str">
        <f aca="false">I149</f>
        <v>0.00</v>
      </c>
      <c r="J144" s="68" t="str">
        <f aca="false">J149</f>
        <v>0.00</v>
      </c>
      <c r="K144" s="68" t="str">
        <f aca="false">K149</f>
        <v>0.00</v>
      </c>
      <c r="L144" s="68" t="e">
        <f aca="false">F144+G144+H144+I144+J144+K144</f>
        <v>#VALUE!</v>
      </c>
    </row>
    <row r="145" customFormat="false" ht="12.75" hidden="false" customHeight="true" outlineLevel="0" collapsed="false">
      <c r="A145" s="65"/>
      <c r="B145" s="113"/>
      <c r="C145" s="19"/>
      <c r="D145" s="77" t="s">
        <v>30</v>
      </c>
      <c r="E145" s="67"/>
      <c r="F145" s="68" t="str">
        <f aca="false">F150</f>
        <v>0.00</v>
      </c>
      <c r="G145" s="68" t="str">
        <f aca="false">G150</f>
        <v>0.00</v>
      </c>
      <c r="H145" s="68" t="str">
        <f aca="false">H150</f>
        <v>0.00</v>
      </c>
      <c r="I145" s="68" t="str">
        <f aca="false">I150</f>
        <v>0.00</v>
      </c>
      <c r="J145" s="68" t="str">
        <f aca="false">J150</f>
        <v>0.00</v>
      </c>
      <c r="K145" s="68" t="str">
        <f aca="false">K150</f>
        <v>0.00</v>
      </c>
      <c r="L145" s="68" t="e">
        <f aca="false">F145+G145+H145+I145+J145+K145</f>
        <v>#VALUE!</v>
      </c>
    </row>
    <row r="146" customFormat="false" ht="12.75" hidden="false" customHeight="true" outlineLevel="0" collapsed="false">
      <c r="A146" s="65"/>
      <c r="B146" s="113"/>
      <c r="C146" s="19"/>
      <c r="D146" s="77" t="s">
        <v>281</v>
      </c>
      <c r="E146" s="67"/>
      <c r="F146" s="68" t="str">
        <f aca="false">F151</f>
        <v>0.00</v>
      </c>
      <c r="G146" s="68" t="str">
        <f aca="false">G151</f>
        <v>0.00</v>
      </c>
      <c r="H146" s="68" t="str">
        <f aca="false">H151</f>
        <v>0.00</v>
      </c>
      <c r="I146" s="68" t="str">
        <f aca="false">I151</f>
        <v>0.00</v>
      </c>
      <c r="J146" s="68" t="str">
        <f aca="false">J151</f>
        <v>0.00</v>
      </c>
      <c r="K146" s="68" t="str">
        <f aca="false">K151</f>
        <v>0.00</v>
      </c>
      <c r="L146" s="68" t="e">
        <f aca="false">F146+G146+H146+I146+J146+K146</f>
        <v>#VALUE!</v>
      </c>
    </row>
    <row r="147" customFormat="false" ht="12.75" hidden="false" customHeight="true" outlineLevel="0" collapsed="false">
      <c r="A147" s="65"/>
      <c r="B147" s="113"/>
      <c r="C147" s="19"/>
      <c r="D147" s="77" t="s">
        <v>32</v>
      </c>
      <c r="E147" s="67"/>
      <c r="F147" s="68" t="str">
        <f aca="false">F152</f>
        <v>0.00</v>
      </c>
      <c r="G147" s="68" t="str">
        <f aca="false">G152</f>
        <v>0.00</v>
      </c>
      <c r="H147" s="68" t="str">
        <f aca="false">H152</f>
        <v>0.00</v>
      </c>
      <c r="I147" s="68" t="str">
        <f aca="false">I152</f>
        <v>0.00</v>
      </c>
      <c r="J147" s="68" t="str">
        <f aca="false">J152</f>
        <v>0.00</v>
      </c>
      <c r="K147" s="68" t="str">
        <f aca="false">K152</f>
        <v>0.00</v>
      </c>
      <c r="L147" s="68" t="e">
        <f aca="false">F147+G147+H147+I147+J147+K147</f>
        <v>#VALUE!</v>
      </c>
    </row>
    <row r="148" customFormat="false" ht="12.75" hidden="false" customHeight="true" outlineLevel="0" collapsed="false">
      <c r="A148" s="20" t="s">
        <v>70</v>
      </c>
      <c r="B148" s="19" t="s">
        <v>306</v>
      </c>
      <c r="C148" s="19" t="s">
        <v>35</v>
      </c>
      <c r="D148" s="77" t="s">
        <v>28</v>
      </c>
      <c r="E148" s="67"/>
      <c r="F148" s="81" t="e">
        <f aca="false">F149+F150+F151+F152</f>
        <v>#VALUE!</v>
      </c>
      <c r="G148" s="81" t="e">
        <f aca="false">G149+G150+G151+G152</f>
        <v>#VALUE!</v>
      </c>
      <c r="H148" s="81" t="e">
        <f aca="false">H149+H150+H151+H152</f>
        <v>#VALUE!</v>
      </c>
      <c r="I148" s="81" t="e">
        <f aca="false">I149+I150+I151+I152</f>
        <v>#VALUE!</v>
      </c>
      <c r="J148" s="81" t="e">
        <f aca="false">J149+J150+J151+J152</f>
        <v>#VALUE!</v>
      </c>
      <c r="K148" s="81" t="e">
        <f aca="false">K149+K150+K151+K152</f>
        <v>#VALUE!</v>
      </c>
      <c r="L148" s="81" t="e">
        <f aca="false">L149+L150+L151+L152</f>
        <v>#VALUE!</v>
      </c>
    </row>
    <row r="149" customFormat="false" ht="12.75" hidden="false" customHeight="true" outlineLevel="0" collapsed="false">
      <c r="A149" s="65"/>
      <c r="B149" s="19"/>
      <c r="C149" s="19"/>
      <c r="D149" s="77" t="s">
        <v>29</v>
      </c>
      <c r="E149" s="67"/>
      <c r="F149" s="176" t="s">
        <v>89</v>
      </c>
      <c r="G149" s="176" t="s">
        <v>89</v>
      </c>
      <c r="H149" s="176" t="s">
        <v>89</v>
      </c>
      <c r="I149" s="176" t="s">
        <v>89</v>
      </c>
      <c r="J149" s="176" t="s">
        <v>89</v>
      </c>
      <c r="K149" s="68" t="s">
        <v>89</v>
      </c>
      <c r="L149" s="68" t="e">
        <f aca="false">F149+G149+H149+I149+J149+K149</f>
        <v>#VALUE!</v>
      </c>
    </row>
    <row r="150" customFormat="false" ht="12.75" hidden="false" customHeight="true" outlineLevel="0" collapsed="false">
      <c r="A150" s="65"/>
      <c r="B150" s="19"/>
      <c r="C150" s="19"/>
      <c r="D150" s="77" t="s">
        <v>30</v>
      </c>
      <c r="E150" s="67"/>
      <c r="F150" s="176" t="s">
        <v>89</v>
      </c>
      <c r="G150" s="176" t="s">
        <v>89</v>
      </c>
      <c r="H150" s="176" t="s">
        <v>89</v>
      </c>
      <c r="I150" s="176" t="s">
        <v>89</v>
      </c>
      <c r="J150" s="176" t="s">
        <v>89</v>
      </c>
      <c r="K150" s="68" t="s">
        <v>89</v>
      </c>
      <c r="L150" s="68" t="e">
        <f aca="false">F150+G150+H150+I150+J150+K150</f>
        <v>#VALUE!</v>
      </c>
    </row>
    <row r="151" customFormat="false" ht="12.75" hidden="false" customHeight="true" outlineLevel="0" collapsed="false">
      <c r="A151" s="65"/>
      <c r="B151" s="19"/>
      <c r="C151" s="19"/>
      <c r="D151" s="77" t="s">
        <v>281</v>
      </c>
      <c r="E151" s="67"/>
      <c r="F151" s="176" t="s">
        <v>89</v>
      </c>
      <c r="G151" s="176" t="s">
        <v>89</v>
      </c>
      <c r="H151" s="176" t="s">
        <v>89</v>
      </c>
      <c r="I151" s="176" t="s">
        <v>89</v>
      </c>
      <c r="J151" s="176" t="s">
        <v>89</v>
      </c>
      <c r="K151" s="68" t="s">
        <v>89</v>
      </c>
      <c r="L151" s="68" t="e">
        <f aca="false">F151+G151+H151+I151+J151+K151</f>
        <v>#VALUE!</v>
      </c>
    </row>
    <row r="152" customFormat="false" ht="12.75" hidden="false" customHeight="true" outlineLevel="0" collapsed="false">
      <c r="A152" s="65"/>
      <c r="B152" s="19"/>
      <c r="C152" s="19"/>
      <c r="D152" s="77" t="s">
        <v>32</v>
      </c>
      <c r="E152" s="67"/>
      <c r="F152" s="176" t="s">
        <v>89</v>
      </c>
      <c r="G152" s="176" t="s">
        <v>89</v>
      </c>
      <c r="H152" s="176" t="s">
        <v>89</v>
      </c>
      <c r="I152" s="176" t="s">
        <v>89</v>
      </c>
      <c r="J152" s="176" t="s">
        <v>89</v>
      </c>
      <c r="K152" s="68" t="s">
        <v>89</v>
      </c>
      <c r="L152" s="68" t="e">
        <f aca="false">F152+G152+H152+I152+J152+K152</f>
        <v>#VALUE!</v>
      </c>
    </row>
    <row r="153" s="83" customFormat="true" ht="27" hidden="false" customHeight="true" outlineLevel="0" collapsed="false">
      <c r="A153" s="78" t="s">
        <v>434</v>
      </c>
      <c r="B153" s="113" t="s">
        <v>435</v>
      </c>
      <c r="C153" s="79" t="s">
        <v>27</v>
      </c>
      <c r="D153" s="79" t="s">
        <v>28</v>
      </c>
      <c r="E153" s="126"/>
      <c r="F153" s="81" t="e">
        <f aca="false">F154+F155+F156+F157</f>
        <v>#VALUE!</v>
      </c>
      <c r="G153" s="81" t="e">
        <f aca="false">G154+G155+G156+G157</f>
        <v>#VALUE!</v>
      </c>
      <c r="H153" s="81" t="e">
        <f aca="false">H154+H155+H156+H157</f>
        <v>#VALUE!</v>
      </c>
      <c r="I153" s="81" t="e">
        <f aca="false">I154+I155+I156+I157</f>
        <v>#VALUE!</v>
      </c>
      <c r="J153" s="81" t="e">
        <f aca="false">J154+J155+J156+J157</f>
        <v>#VALUE!</v>
      </c>
      <c r="K153" s="81" t="e">
        <f aca="false">K154+K155+K156+K157</f>
        <v>#VALUE!</v>
      </c>
      <c r="L153" s="81" t="e">
        <f aca="false">L154+L155+L156+L157</f>
        <v>#VALUE!</v>
      </c>
      <c r="M153" s="82" t="s">
        <v>371</v>
      </c>
    </row>
    <row r="154" customFormat="false" ht="12.75" hidden="false" customHeight="true" outlineLevel="0" collapsed="false">
      <c r="A154" s="65"/>
      <c r="B154" s="113"/>
      <c r="C154" s="66"/>
      <c r="D154" s="77" t="s">
        <v>29</v>
      </c>
      <c r="E154" s="67"/>
      <c r="F154" s="26" t="str">
        <f aca="false">F159</f>
        <v>0.00</v>
      </c>
      <c r="G154" s="26" t="str">
        <f aca="false">G159</f>
        <v>0.00</v>
      </c>
      <c r="H154" s="26" t="str">
        <f aca="false">H159</f>
        <v>0.00</v>
      </c>
      <c r="I154" s="26" t="str">
        <f aca="false">I159</f>
        <v>0.00</v>
      </c>
      <c r="J154" s="26" t="str">
        <f aca="false">J159</f>
        <v>0.00</v>
      </c>
      <c r="K154" s="26" t="str">
        <f aca="false">K159</f>
        <v>0.00</v>
      </c>
      <c r="L154" s="68" t="e">
        <f aca="false">F154+G154+H154+I154+J154+K154</f>
        <v>#VALUE!</v>
      </c>
    </row>
    <row r="155" customFormat="false" ht="12.75" hidden="false" customHeight="true" outlineLevel="0" collapsed="false">
      <c r="A155" s="65"/>
      <c r="B155" s="113"/>
      <c r="C155" s="66"/>
      <c r="D155" s="77" t="s">
        <v>30</v>
      </c>
      <c r="E155" s="67"/>
      <c r="F155" s="26" t="str">
        <f aca="false">F160</f>
        <v>0.00</v>
      </c>
      <c r="G155" s="26" t="str">
        <f aca="false">G160</f>
        <v>0.00</v>
      </c>
      <c r="H155" s="26" t="str">
        <f aca="false">H160</f>
        <v>0.00</v>
      </c>
      <c r="I155" s="26" t="str">
        <f aca="false">I160</f>
        <v>0.00</v>
      </c>
      <c r="J155" s="26" t="str">
        <f aca="false">J160</f>
        <v>0.00</v>
      </c>
      <c r="K155" s="26" t="str">
        <f aca="false">K160</f>
        <v>0.00</v>
      </c>
      <c r="L155" s="68" t="e">
        <f aca="false">F155+G155+H155+I155+J155+K155</f>
        <v>#VALUE!</v>
      </c>
    </row>
    <row r="156" customFormat="false" ht="12.75" hidden="false" customHeight="true" outlineLevel="0" collapsed="false">
      <c r="A156" s="65"/>
      <c r="B156" s="113"/>
      <c r="C156" s="66"/>
      <c r="D156" s="77" t="s">
        <v>281</v>
      </c>
      <c r="E156" s="67"/>
      <c r="F156" s="26" t="str">
        <f aca="false">F161</f>
        <v>0.00</v>
      </c>
      <c r="G156" s="26" t="str">
        <f aca="false">G161</f>
        <v>0.00</v>
      </c>
      <c r="H156" s="26" t="str">
        <f aca="false">H161</f>
        <v>0.00</v>
      </c>
      <c r="I156" s="26" t="str">
        <f aca="false">I161</f>
        <v>0.00</v>
      </c>
      <c r="J156" s="26" t="str">
        <f aca="false">J161</f>
        <v>0.00</v>
      </c>
      <c r="K156" s="26" t="str">
        <f aca="false">K161</f>
        <v>0.00</v>
      </c>
      <c r="L156" s="68" t="e">
        <f aca="false">F156+G156+H156+I156+J156+K156</f>
        <v>#VALUE!</v>
      </c>
    </row>
    <row r="157" customFormat="false" ht="12.75" hidden="false" customHeight="true" outlineLevel="0" collapsed="false">
      <c r="A157" s="65"/>
      <c r="B157" s="113"/>
      <c r="C157" s="66"/>
      <c r="D157" s="77" t="s">
        <v>32</v>
      </c>
      <c r="E157" s="67"/>
      <c r="F157" s="26" t="str">
        <f aca="false">F162</f>
        <v>0.00</v>
      </c>
      <c r="G157" s="26" t="str">
        <f aca="false">G162</f>
        <v>0.00</v>
      </c>
      <c r="H157" s="26" t="str">
        <f aca="false">H162</f>
        <v>0.00</v>
      </c>
      <c r="I157" s="26" t="str">
        <f aca="false">I162</f>
        <v>0.00</v>
      </c>
      <c r="J157" s="26" t="str">
        <f aca="false">J162</f>
        <v>0.00</v>
      </c>
      <c r="K157" s="26" t="str">
        <f aca="false">K162</f>
        <v>0.00</v>
      </c>
      <c r="L157" s="68" t="e">
        <f aca="false">F157+G157+H157+I157+J157+K157</f>
        <v>#VALUE!</v>
      </c>
    </row>
    <row r="158" customFormat="false" ht="27" hidden="false" customHeight="true" outlineLevel="0" collapsed="false">
      <c r="A158" s="65"/>
      <c r="B158" s="113"/>
      <c r="C158" s="113" t="s">
        <v>35</v>
      </c>
      <c r="D158" s="79" t="s">
        <v>28</v>
      </c>
      <c r="E158" s="67"/>
      <c r="F158" s="81" t="e">
        <f aca="false">F159+F160+F161+F162</f>
        <v>#VALUE!</v>
      </c>
      <c r="G158" s="81" t="e">
        <f aca="false">G159+G160+G161+G162</f>
        <v>#VALUE!</v>
      </c>
      <c r="H158" s="81" t="e">
        <f aca="false">H159+H160+H161+H162</f>
        <v>#VALUE!</v>
      </c>
      <c r="I158" s="81" t="e">
        <f aca="false">I159+I160+I161+I162</f>
        <v>#VALUE!</v>
      </c>
      <c r="J158" s="81" t="e">
        <f aca="false">J159+J160+J161+J162</f>
        <v>#VALUE!</v>
      </c>
      <c r="K158" s="81" t="e">
        <f aca="false">K159+K160+K161+K162</f>
        <v>#VALUE!</v>
      </c>
      <c r="L158" s="81" t="e">
        <f aca="false">L159+L160+L161+L162</f>
        <v>#VALUE!</v>
      </c>
    </row>
    <row r="159" customFormat="false" ht="12.75" hidden="false" customHeight="true" outlineLevel="0" collapsed="false">
      <c r="A159" s="65"/>
      <c r="B159" s="113"/>
      <c r="C159" s="113"/>
      <c r="D159" s="77" t="s">
        <v>29</v>
      </c>
      <c r="E159" s="67"/>
      <c r="F159" s="26" t="str">
        <f aca="false">F164</f>
        <v>0.00</v>
      </c>
      <c r="G159" s="26" t="str">
        <f aca="false">G164</f>
        <v>0.00</v>
      </c>
      <c r="H159" s="26" t="str">
        <f aca="false">H164</f>
        <v>0.00</v>
      </c>
      <c r="I159" s="26" t="str">
        <f aca="false">I164</f>
        <v>0.00</v>
      </c>
      <c r="J159" s="26" t="str">
        <f aca="false">J164</f>
        <v>0.00</v>
      </c>
      <c r="K159" s="26" t="str">
        <f aca="false">K164</f>
        <v>0.00</v>
      </c>
      <c r="L159" s="68" t="e">
        <f aca="false">F159+G159+H159+I159+J159+K159</f>
        <v>#VALUE!</v>
      </c>
    </row>
    <row r="160" customFormat="false" ht="12.75" hidden="false" customHeight="true" outlineLevel="0" collapsed="false">
      <c r="A160" s="65"/>
      <c r="B160" s="113"/>
      <c r="C160" s="113"/>
      <c r="D160" s="77" t="s">
        <v>30</v>
      </c>
      <c r="E160" s="67"/>
      <c r="F160" s="26" t="str">
        <f aca="false">F165</f>
        <v>0.00</v>
      </c>
      <c r="G160" s="26" t="str">
        <f aca="false">G165</f>
        <v>0.00</v>
      </c>
      <c r="H160" s="26" t="str">
        <f aca="false">H165</f>
        <v>0.00</v>
      </c>
      <c r="I160" s="26" t="str">
        <f aca="false">I165</f>
        <v>0.00</v>
      </c>
      <c r="J160" s="26" t="str">
        <f aca="false">J165</f>
        <v>0.00</v>
      </c>
      <c r="K160" s="26" t="str">
        <f aca="false">K165</f>
        <v>0.00</v>
      </c>
      <c r="L160" s="68" t="e">
        <f aca="false">F160+G160+H160+I160+J160+K160</f>
        <v>#VALUE!</v>
      </c>
    </row>
    <row r="161" customFormat="false" ht="12.75" hidden="false" customHeight="true" outlineLevel="0" collapsed="false">
      <c r="A161" s="65"/>
      <c r="B161" s="113"/>
      <c r="C161" s="113"/>
      <c r="D161" s="77" t="s">
        <v>281</v>
      </c>
      <c r="E161" s="67"/>
      <c r="F161" s="26" t="str">
        <f aca="false">F166</f>
        <v>0.00</v>
      </c>
      <c r="G161" s="26" t="str">
        <f aca="false">G166</f>
        <v>0.00</v>
      </c>
      <c r="H161" s="26" t="str">
        <f aca="false">H166</f>
        <v>0.00</v>
      </c>
      <c r="I161" s="26" t="str">
        <f aca="false">I166</f>
        <v>0.00</v>
      </c>
      <c r="J161" s="26" t="str">
        <f aca="false">J166</f>
        <v>0.00</v>
      </c>
      <c r="K161" s="26" t="str">
        <f aca="false">K166</f>
        <v>0.00</v>
      </c>
      <c r="L161" s="68" t="e">
        <f aca="false">F161+G161+H161+I161+J161+K161</f>
        <v>#VALUE!</v>
      </c>
    </row>
    <row r="162" customFormat="false" ht="12.75" hidden="false" customHeight="true" outlineLevel="0" collapsed="false">
      <c r="A162" s="65"/>
      <c r="B162" s="113"/>
      <c r="C162" s="113"/>
      <c r="D162" s="77" t="s">
        <v>32</v>
      </c>
      <c r="E162" s="67"/>
      <c r="F162" s="26" t="str">
        <f aca="false">F167</f>
        <v>0.00</v>
      </c>
      <c r="G162" s="26" t="str">
        <f aca="false">G167</f>
        <v>0.00</v>
      </c>
      <c r="H162" s="26" t="str">
        <f aca="false">H167</f>
        <v>0.00</v>
      </c>
      <c r="I162" s="26" t="str">
        <f aca="false">I167</f>
        <v>0.00</v>
      </c>
      <c r="J162" s="26" t="str">
        <f aca="false">J167</f>
        <v>0.00</v>
      </c>
      <c r="K162" s="26" t="str">
        <f aca="false">K167</f>
        <v>0.00</v>
      </c>
      <c r="L162" s="68" t="e">
        <f aca="false">F162+G162+H162+I162+J162+K162</f>
        <v>#VALUE!</v>
      </c>
    </row>
    <row r="163" customFormat="false" ht="17.25" hidden="false" customHeight="true" outlineLevel="0" collapsed="false">
      <c r="A163" s="20" t="s">
        <v>76</v>
      </c>
      <c r="B163" s="130" t="s">
        <v>436</v>
      </c>
      <c r="C163" s="19" t="s">
        <v>35</v>
      </c>
      <c r="D163" s="77" t="s">
        <v>28</v>
      </c>
      <c r="E163" s="67"/>
      <c r="F163" s="81" t="e">
        <f aca="false">F164+F165+F166+F167</f>
        <v>#VALUE!</v>
      </c>
      <c r="G163" s="81" t="e">
        <f aca="false">G164+G165+G166+G167</f>
        <v>#VALUE!</v>
      </c>
      <c r="H163" s="81" t="e">
        <f aca="false">H164+H165+H166+H167</f>
        <v>#VALUE!</v>
      </c>
      <c r="I163" s="81" t="e">
        <f aca="false">I164+I165+I166+I167</f>
        <v>#VALUE!</v>
      </c>
      <c r="J163" s="81" t="e">
        <f aca="false">J164+J165+J166+J167</f>
        <v>#VALUE!</v>
      </c>
      <c r="K163" s="81" t="e">
        <f aca="false">K164+K165+K166+K167</f>
        <v>#VALUE!</v>
      </c>
      <c r="L163" s="81" t="e">
        <f aca="false">L164+L165+L166+L167</f>
        <v>#VALUE!</v>
      </c>
    </row>
    <row r="164" customFormat="false" ht="12.75" hidden="false" customHeight="true" outlineLevel="0" collapsed="false">
      <c r="A164" s="65"/>
      <c r="B164" s="130"/>
      <c r="C164" s="19"/>
      <c r="D164" s="77" t="s">
        <v>29</v>
      </c>
      <c r="E164" s="67"/>
      <c r="F164" s="178" t="s">
        <v>89</v>
      </c>
      <c r="G164" s="178" t="s">
        <v>89</v>
      </c>
      <c r="H164" s="178" t="s">
        <v>89</v>
      </c>
      <c r="I164" s="178" t="s">
        <v>89</v>
      </c>
      <c r="J164" s="178" t="s">
        <v>89</v>
      </c>
      <c r="K164" s="26" t="s">
        <v>89</v>
      </c>
      <c r="L164" s="68" t="e">
        <f aca="false">F164+G164+H164+I164+J164+K164</f>
        <v>#VALUE!</v>
      </c>
    </row>
    <row r="165" customFormat="false" ht="12.75" hidden="false" customHeight="true" outlineLevel="0" collapsed="false">
      <c r="A165" s="65"/>
      <c r="B165" s="130"/>
      <c r="C165" s="19"/>
      <c r="D165" s="77" t="s">
        <v>30</v>
      </c>
      <c r="E165" s="67"/>
      <c r="F165" s="178" t="s">
        <v>89</v>
      </c>
      <c r="G165" s="178" t="s">
        <v>89</v>
      </c>
      <c r="H165" s="178" t="s">
        <v>89</v>
      </c>
      <c r="I165" s="178" t="s">
        <v>89</v>
      </c>
      <c r="J165" s="178" t="s">
        <v>89</v>
      </c>
      <c r="K165" s="26" t="s">
        <v>89</v>
      </c>
      <c r="L165" s="68" t="e">
        <f aca="false">F165+G165+H165+I165+J165+K165</f>
        <v>#VALUE!</v>
      </c>
    </row>
    <row r="166" customFormat="false" ht="12.75" hidden="false" customHeight="true" outlineLevel="0" collapsed="false">
      <c r="A166" s="65"/>
      <c r="B166" s="130"/>
      <c r="C166" s="19"/>
      <c r="D166" s="77" t="s">
        <v>281</v>
      </c>
      <c r="E166" s="67"/>
      <c r="F166" s="178" t="s">
        <v>89</v>
      </c>
      <c r="G166" s="178" t="s">
        <v>89</v>
      </c>
      <c r="H166" s="178" t="s">
        <v>89</v>
      </c>
      <c r="I166" s="178" t="s">
        <v>89</v>
      </c>
      <c r="J166" s="178" t="s">
        <v>89</v>
      </c>
      <c r="K166" s="26" t="s">
        <v>89</v>
      </c>
      <c r="L166" s="68" t="e">
        <f aca="false">F166+G166+H166+I166+J166+K166</f>
        <v>#VALUE!</v>
      </c>
    </row>
    <row r="167" customFormat="false" ht="12.75" hidden="false" customHeight="true" outlineLevel="0" collapsed="false">
      <c r="A167" s="65"/>
      <c r="B167" s="130"/>
      <c r="C167" s="19"/>
      <c r="D167" s="77" t="s">
        <v>32</v>
      </c>
      <c r="E167" s="67"/>
      <c r="F167" s="178" t="s">
        <v>89</v>
      </c>
      <c r="G167" s="178" t="s">
        <v>89</v>
      </c>
      <c r="H167" s="178" t="s">
        <v>89</v>
      </c>
      <c r="I167" s="178" t="s">
        <v>89</v>
      </c>
      <c r="J167" s="178" t="s">
        <v>89</v>
      </c>
      <c r="K167" s="26" t="s">
        <v>89</v>
      </c>
      <c r="L167" s="68" t="e">
        <f aca="false">F167+G167+H167+I167+J167+K167</f>
        <v>#VALUE!</v>
      </c>
    </row>
    <row r="168" s="83" customFormat="true" ht="40.5" hidden="false" customHeight="true" outlineLevel="0" collapsed="false">
      <c r="A168" s="78" t="s">
        <v>82</v>
      </c>
      <c r="B168" s="79" t="s">
        <v>307</v>
      </c>
      <c r="C168" s="79" t="s">
        <v>27</v>
      </c>
      <c r="D168" s="79" t="s">
        <v>28</v>
      </c>
      <c r="E168" s="126"/>
      <c r="F168" s="81" t="e">
        <f aca="false">F169+F170+F171+F172</f>
        <v>#VALUE!</v>
      </c>
      <c r="G168" s="81" t="e">
        <f aca="false">G169+G170+G171+G172</f>
        <v>#VALUE!</v>
      </c>
      <c r="H168" s="81" t="e">
        <f aca="false">H169+H170+H171+H172</f>
        <v>#VALUE!</v>
      </c>
      <c r="I168" s="81" t="e">
        <f aca="false">I169+I170+I171+I172</f>
        <v>#VALUE!</v>
      </c>
      <c r="J168" s="81" t="e">
        <f aca="false">J169+J170+J171+J172</f>
        <v>#VALUE!</v>
      </c>
      <c r="K168" s="81" t="e">
        <f aca="false">K169+K170+K171+K172</f>
        <v>#VALUE!</v>
      </c>
      <c r="L168" s="81" t="e">
        <f aca="false">L169+L170+L171+L172</f>
        <v>#VALUE!</v>
      </c>
      <c r="M168" s="82" t="s">
        <v>371</v>
      </c>
    </row>
    <row r="169" customFormat="false" ht="12.75" hidden="false" customHeight="true" outlineLevel="0" collapsed="false">
      <c r="A169" s="65"/>
      <c r="B169" s="66"/>
      <c r="C169" s="66"/>
      <c r="D169" s="77" t="s">
        <v>29</v>
      </c>
      <c r="E169" s="67"/>
      <c r="F169" s="68" t="str">
        <f aca="false">F174</f>
        <v>16 957.70</v>
      </c>
      <c r="G169" s="68" t="str">
        <f aca="false">G174</f>
        <v>16 014.50</v>
      </c>
      <c r="H169" s="68" t="e">
        <f aca="false">H174</f>
        <v>#VALUE!</v>
      </c>
      <c r="I169" s="68" t="e">
        <f aca="false">I174</f>
        <v>#VALUE!</v>
      </c>
      <c r="J169" s="68" t="e">
        <f aca="false">J174</f>
        <v>#VALUE!</v>
      </c>
      <c r="K169" s="68" t="e">
        <f aca="false">K174</f>
        <v>#VALUE!</v>
      </c>
      <c r="L169" s="68" t="e">
        <f aca="false">F169+G169+H169+I169+J169+K169</f>
        <v>#VALUE!</v>
      </c>
    </row>
    <row r="170" customFormat="false" ht="12.75" hidden="false" customHeight="true" outlineLevel="0" collapsed="false">
      <c r="A170" s="65"/>
      <c r="B170" s="66"/>
      <c r="C170" s="66"/>
      <c r="D170" s="77" t="s">
        <v>30</v>
      </c>
      <c r="E170" s="67"/>
      <c r="F170" s="68" t="str">
        <f aca="false">F175</f>
        <v>706.60</v>
      </c>
      <c r="G170" s="68" t="str">
        <f aca="false">G175</f>
        <v>5 338.10</v>
      </c>
      <c r="H170" s="68" t="e">
        <f aca="false">H175</f>
        <v>#VALUE!</v>
      </c>
      <c r="I170" s="68" t="e">
        <f aca="false">I175</f>
        <v>#VALUE!</v>
      </c>
      <c r="J170" s="68" t="e">
        <f aca="false">J175</f>
        <v>#VALUE!</v>
      </c>
      <c r="K170" s="68" t="e">
        <f aca="false">K175</f>
        <v>#VALUE!</v>
      </c>
      <c r="L170" s="68" t="e">
        <f aca="false">F170+G170+H170+I170+J170+K170</f>
        <v>#VALUE!</v>
      </c>
    </row>
    <row r="171" customFormat="false" ht="12.75" hidden="false" customHeight="true" outlineLevel="0" collapsed="false">
      <c r="A171" s="65"/>
      <c r="B171" s="66"/>
      <c r="C171" s="66"/>
      <c r="D171" s="77" t="s">
        <v>281</v>
      </c>
      <c r="E171" s="67"/>
      <c r="F171" s="68" t="str">
        <f aca="false">F176</f>
        <v>0.00</v>
      </c>
      <c r="G171" s="68" t="str">
        <f aca="false">G176</f>
        <v>0.00</v>
      </c>
      <c r="H171" s="68" t="e">
        <f aca="false">H176</f>
        <v>#VALUE!</v>
      </c>
      <c r="I171" s="68" t="e">
        <f aca="false">I176</f>
        <v>#VALUE!</v>
      </c>
      <c r="J171" s="68" t="e">
        <f aca="false">J176</f>
        <v>#VALUE!</v>
      </c>
      <c r="K171" s="68" t="e">
        <f aca="false">K176</f>
        <v>#VALUE!</v>
      </c>
      <c r="L171" s="68" t="e">
        <f aca="false">F171+G171+H171+I171+J171+K171</f>
        <v>#VALUE!</v>
      </c>
    </row>
    <row r="172" customFormat="false" ht="12.75" hidden="false" customHeight="true" outlineLevel="0" collapsed="false">
      <c r="A172" s="65"/>
      <c r="B172" s="66"/>
      <c r="C172" s="66"/>
      <c r="D172" s="77" t="s">
        <v>32</v>
      </c>
      <c r="E172" s="67"/>
      <c r="F172" s="68" t="str">
        <f aca="false">F177</f>
        <v>0.00</v>
      </c>
      <c r="G172" s="68" t="str">
        <f aca="false">G177</f>
        <v>0.00</v>
      </c>
      <c r="H172" s="68" t="e">
        <f aca="false">H177</f>
        <v>#VALUE!</v>
      </c>
      <c r="I172" s="68" t="e">
        <f aca="false">I177</f>
        <v>#VALUE!</v>
      </c>
      <c r="J172" s="68" t="e">
        <f aca="false">J177</f>
        <v>#VALUE!</v>
      </c>
      <c r="K172" s="68" t="e">
        <f aca="false">K177</f>
        <v>#VALUE!</v>
      </c>
      <c r="L172" s="68" t="e">
        <f aca="false">F172+G172+H172+I172+J172+K172</f>
        <v>#VALUE!</v>
      </c>
    </row>
    <row r="173" customFormat="false" ht="27" hidden="false" customHeight="true" outlineLevel="0" collapsed="false">
      <c r="A173" s="65"/>
      <c r="B173" s="66"/>
      <c r="C173" s="19" t="s">
        <v>35</v>
      </c>
      <c r="D173" s="79" t="s">
        <v>28</v>
      </c>
      <c r="E173" s="67"/>
      <c r="F173" s="81" t="e">
        <f aca="false">F174+F175+F176+F177</f>
        <v>#VALUE!</v>
      </c>
      <c r="G173" s="81" t="e">
        <f aca="false">G174+G175+G176+G177</f>
        <v>#VALUE!</v>
      </c>
      <c r="H173" s="81" t="e">
        <f aca="false">H174+H175+H176+H177</f>
        <v>#VALUE!</v>
      </c>
      <c r="I173" s="81" t="e">
        <f aca="false">I174+I175+I176+I177</f>
        <v>#VALUE!</v>
      </c>
      <c r="J173" s="81" t="e">
        <f aca="false">J174+J175+J176+J177</f>
        <v>#VALUE!</v>
      </c>
      <c r="K173" s="81" t="e">
        <f aca="false">K174+K175+K176+K177</f>
        <v>#VALUE!</v>
      </c>
      <c r="L173" s="81" t="e">
        <f aca="false">L174+L175+L176+L177</f>
        <v>#VALUE!</v>
      </c>
    </row>
    <row r="174" customFormat="false" ht="12.75" hidden="false" customHeight="true" outlineLevel="0" collapsed="false">
      <c r="A174" s="65"/>
      <c r="B174" s="66"/>
      <c r="C174" s="19"/>
      <c r="D174" s="77" t="s">
        <v>29</v>
      </c>
      <c r="E174" s="67"/>
      <c r="F174" s="26" t="str">
        <f aca="false">F179</f>
        <v>16 957.70</v>
      </c>
      <c r="G174" s="26" t="str">
        <f aca="false">G179</f>
        <v>16 014.50</v>
      </c>
      <c r="H174" s="26" t="e">
        <f aca="false">H179</f>
        <v>#VALUE!</v>
      </c>
      <c r="I174" s="26" t="e">
        <f aca="false">I179</f>
        <v>#VALUE!</v>
      </c>
      <c r="J174" s="26" t="e">
        <f aca="false">J179</f>
        <v>#VALUE!</v>
      </c>
      <c r="K174" s="26" t="e">
        <f aca="false">K179</f>
        <v>#VALUE!</v>
      </c>
      <c r="L174" s="68" t="e">
        <f aca="false">F174+G174+H174+I174+J174+K174</f>
        <v>#VALUE!</v>
      </c>
    </row>
    <row r="175" customFormat="false" ht="12.75" hidden="false" customHeight="true" outlineLevel="0" collapsed="false">
      <c r="A175" s="65"/>
      <c r="B175" s="66"/>
      <c r="C175" s="19"/>
      <c r="D175" s="77" t="s">
        <v>30</v>
      </c>
      <c r="E175" s="67"/>
      <c r="F175" s="26" t="str">
        <f aca="false">F180</f>
        <v>706.60</v>
      </c>
      <c r="G175" s="26" t="str">
        <f aca="false">G180</f>
        <v>5 338.10</v>
      </c>
      <c r="H175" s="26" t="e">
        <f aca="false">H180</f>
        <v>#VALUE!</v>
      </c>
      <c r="I175" s="26" t="e">
        <f aca="false">I180</f>
        <v>#VALUE!</v>
      </c>
      <c r="J175" s="26" t="e">
        <f aca="false">J180</f>
        <v>#VALUE!</v>
      </c>
      <c r="K175" s="26" t="e">
        <f aca="false">K180</f>
        <v>#VALUE!</v>
      </c>
      <c r="L175" s="68" t="e">
        <f aca="false">F175+G175+H175+I175+J175+K175</f>
        <v>#VALUE!</v>
      </c>
    </row>
    <row r="176" customFormat="false" ht="12.75" hidden="false" customHeight="true" outlineLevel="0" collapsed="false">
      <c r="A176" s="65"/>
      <c r="B176" s="66"/>
      <c r="C176" s="19"/>
      <c r="D176" s="77" t="s">
        <v>281</v>
      </c>
      <c r="E176" s="67"/>
      <c r="F176" s="26" t="str">
        <f aca="false">F181</f>
        <v>0.00</v>
      </c>
      <c r="G176" s="26" t="str">
        <f aca="false">G181</f>
        <v>0.00</v>
      </c>
      <c r="H176" s="26" t="e">
        <f aca="false">H181</f>
        <v>#VALUE!</v>
      </c>
      <c r="I176" s="26" t="e">
        <f aca="false">I181</f>
        <v>#VALUE!</v>
      </c>
      <c r="J176" s="26" t="e">
        <f aca="false">J181</f>
        <v>#VALUE!</v>
      </c>
      <c r="K176" s="26" t="e">
        <f aca="false">K181</f>
        <v>#VALUE!</v>
      </c>
      <c r="L176" s="68" t="e">
        <f aca="false">F176+G176+H176+I176+J176+K176</f>
        <v>#VALUE!</v>
      </c>
    </row>
    <row r="177" customFormat="false" ht="12.75" hidden="false" customHeight="true" outlineLevel="0" collapsed="false">
      <c r="A177" s="65"/>
      <c r="B177" s="66"/>
      <c r="C177" s="19"/>
      <c r="D177" s="77" t="s">
        <v>32</v>
      </c>
      <c r="E177" s="67"/>
      <c r="F177" s="26" t="str">
        <f aca="false">F182</f>
        <v>0.00</v>
      </c>
      <c r="G177" s="26" t="str">
        <f aca="false">G182</f>
        <v>0.00</v>
      </c>
      <c r="H177" s="26" t="e">
        <f aca="false">H182</f>
        <v>#VALUE!</v>
      </c>
      <c r="I177" s="26" t="e">
        <f aca="false">I182</f>
        <v>#VALUE!</v>
      </c>
      <c r="J177" s="26" t="e">
        <f aca="false">J182</f>
        <v>#VALUE!</v>
      </c>
      <c r="K177" s="26" t="e">
        <f aca="false">K182</f>
        <v>#VALUE!</v>
      </c>
      <c r="L177" s="68" t="e">
        <f aca="false">F177+G177+H177+I177+J177+K177</f>
        <v>#VALUE!</v>
      </c>
    </row>
    <row r="178" customFormat="false" ht="20.25" hidden="false" customHeight="true" outlineLevel="0" collapsed="false">
      <c r="A178" s="20" t="s">
        <v>84</v>
      </c>
      <c r="B178" s="19" t="s">
        <v>308</v>
      </c>
      <c r="C178" s="19" t="s">
        <v>35</v>
      </c>
      <c r="D178" s="77" t="s">
        <v>28</v>
      </c>
      <c r="E178" s="67"/>
      <c r="F178" s="81" t="e">
        <f aca="false">F179+F180+F181+F182</f>
        <v>#VALUE!</v>
      </c>
      <c r="G178" s="81" t="e">
        <f aca="false">G179+G180+G181+G182</f>
        <v>#VALUE!</v>
      </c>
      <c r="H178" s="81" t="e">
        <f aca="false">H179+H180+H181+H182</f>
        <v>#VALUE!</v>
      </c>
      <c r="I178" s="81" t="e">
        <f aca="false">I179+I180+I181+I182</f>
        <v>#VALUE!</v>
      </c>
      <c r="J178" s="81" t="e">
        <f aca="false">J179+J180+J181+J182</f>
        <v>#VALUE!</v>
      </c>
      <c r="K178" s="81" t="e">
        <f aca="false">K179+K180+K181+K182</f>
        <v>#VALUE!</v>
      </c>
      <c r="L178" s="81" t="e">
        <f aca="false">L179+L180+L181+L182</f>
        <v>#VALUE!</v>
      </c>
    </row>
    <row r="179" customFormat="false" ht="12.75" hidden="false" customHeight="true" outlineLevel="0" collapsed="false">
      <c r="A179" s="65"/>
      <c r="B179" s="19"/>
      <c r="C179" s="19"/>
      <c r="D179" s="77" t="s">
        <v>29</v>
      </c>
      <c r="E179" s="67"/>
      <c r="F179" s="178" t="s">
        <v>375</v>
      </c>
      <c r="G179" s="178" t="s">
        <v>376</v>
      </c>
      <c r="H179" s="68" t="e">
        <f aca="false">G179*$N$7</f>
        <v>#VALUE!</v>
      </c>
      <c r="I179" s="176" t="e">
        <f aca="false">H179*$O$7</f>
        <v>#VALUE!</v>
      </c>
      <c r="J179" s="176" t="e">
        <f aca="false">I179*$P$7</f>
        <v>#VALUE!</v>
      </c>
      <c r="K179" s="68" t="e">
        <f aca="false">J179*$Q$7</f>
        <v>#VALUE!</v>
      </c>
      <c r="L179" s="68" t="e">
        <f aca="false">F179+G179+H179+I179+J179+K179</f>
        <v>#VALUE!</v>
      </c>
    </row>
    <row r="180" customFormat="false" ht="12.75" hidden="false" customHeight="true" outlineLevel="0" collapsed="false">
      <c r="A180" s="65"/>
      <c r="B180" s="19"/>
      <c r="C180" s="19"/>
      <c r="D180" s="77" t="s">
        <v>30</v>
      </c>
      <c r="E180" s="67"/>
      <c r="F180" s="178" t="s">
        <v>377</v>
      </c>
      <c r="G180" s="178" t="s">
        <v>378</v>
      </c>
      <c r="H180" s="68" t="e">
        <f aca="false">G180*$N$7</f>
        <v>#VALUE!</v>
      </c>
      <c r="I180" s="176" t="e">
        <f aca="false">H180*$O$7</f>
        <v>#VALUE!</v>
      </c>
      <c r="J180" s="176" t="e">
        <f aca="false">I180*$P$7</f>
        <v>#VALUE!</v>
      </c>
      <c r="K180" s="68" t="e">
        <f aca="false">J180*$Q$7</f>
        <v>#VALUE!</v>
      </c>
      <c r="L180" s="68" t="e">
        <f aca="false">F180+G180+H180+I180+J180+K180</f>
        <v>#VALUE!</v>
      </c>
    </row>
    <row r="181" customFormat="false" ht="12.75" hidden="false" customHeight="true" outlineLevel="0" collapsed="false">
      <c r="A181" s="65"/>
      <c r="B181" s="19"/>
      <c r="C181" s="19"/>
      <c r="D181" s="77" t="s">
        <v>281</v>
      </c>
      <c r="E181" s="67"/>
      <c r="F181" s="178" t="s">
        <v>89</v>
      </c>
      <c r="G181" s="178" t="s">
        <v>89</v>
      </c>
      <c r="H181" s="68" t="e">
        <f aca="false">G181*$N$7</f>
        <v>#VALUE!</v>
      </c>
      <c r="I181" s="176" t="e">
        <f aca="false">H181*$O$7</f>
        <v>#VALUE!</v>
      </c>
      <c r="J181" s="176" t="e">
        <f aca="false">I181*$P$7</f>
        <v>#VALUE!</v>
      </c>
      <c r="K181" s="68" t="e">
        <f aca="false">J181*$Q$7</f>
        <v>#VALUE!</v>
      </c>
      <c r="L181" s="68" t="e">
        <f aca="false">F181+G181+H181+I181+J181+K181</f>
        <v>#VALUE!</v>
      </c>
    </row>
    <row r="182" customFormat="false" ht="12.75" hidden="false" customHeight="true" outlineLevel="0" collapsed="false">
      <c r="A182" s="65"/>
      <c r="B182" s="19"/>
      <c r="C182" s="19"/>
      <c r="D182" s="77" t="s">
        <v>32</v>
      </c>
      <c r="E182" s="67"/>
      <c r="F182" s="178" t="s">
        <v>89</v>
      </c>
      <c r="G182" s="178" t="s">
        <v>89</v>
      </c>
      <c r="H182" s="68" t="e">
        <f aca="false">G182*$N$7</f>
        <v>#VALUE!</v>
      </c>
      <c r="I182" s="176" t="e">
        <f aca="false">H182*$O$7</f>
        <v>#VALUE!</v>
      </c>
      <c r="J182" s="176" t="e">
        <f aca="false">I182*$P$7</f>
        <v>#VALUE!</v>
      </c>
      <c r="K182" s="68" t="e">
        <f aca="false">J182*$Q$7</f>
        <v>#VALUE!</v>
      </c>
      <c r="L182" s="68" t="e">
        <f aca="false">F182+G182+H182+I182+J182+K182</f>
        <v>#VALUE!</v>
      </c>
    </row>
    <row r="183" s="83" customFormat="true" ht="40.5" hidden="false" customHeight="true" outlineLevel="0" collapsed="false">
      <c r="A183" s="78" t="s">
        <v>137</v>
      </c>
      <c r="B183" s="79" t="s">
        <v>437</v>
      </c>
      <c r="C183" s="79" t="s">
        <v>27</v>
      </c>
      <c r="D183" s="79" t="s">
        <v>28</v>
      </c>
      <c r="E183" s="126"/>
      <c r="F183" s="81" t="e">
        <f aca="false">F184+F185+F186+F187</f>
        <v>#VALUE!</v>
      </c>
      <c r="G183" s="81" t="e">
        <f aca="false">G184+G185+G186+G187</f>
        <v>#VALUE!</v>
      </c>
      <c r="H183" s="81" t="e">
        <f aca="false">H184+H185+H186+H187</f>
        <v>#VALUE!</v>
      </c>
      <c r="I183" s="81" t="e">
        <f aca="false">I184+I185+I186+I187</f>
        <v>#VALUE!</v>
      </c>
      <c r="J183" s="81" t="e">
        <f aca="false">J184+J185+J186+J187</f>
        <v>#VALUE!</v>
      </c>
      <c r="K183" s="81" t="e">
        <f aca="false">K184+K185+K186+K187</f>
        <v>#VALUE!</v>
      </c>
      <c r="L183" s="81" t="e">
        <f aca="false">L184+L185+L186+L187</f>
        <v>#VALUE!</v>
      </c>
      <c r="M183" s="82" t="s">
        <v>371</v>
      </c>
    </row>
    <row r="184" customFormat="false" ht="27" hidden="false" customHeight="true" outlineLevel="0" collapsed="false">
      <c r="A184" s="65"/>
      <c r="B184" s="66"/>
      <c r="C184" s="66"/>
      <c r="D184" s="77" t="s">
        <v>29</v>
      </c>
      <c r="E184" s="67"/>
      <c r="F184" s="68" t="e">
        <f aca="false">F189</f>
        <v>#VALUE!</v>
      </c>
      <c r="G184" s="68" t="e">
        <f aca="false">G189</f>
        <v>#VALUE!</v>
      </c>
      <c r="H184" s="68" t="e">
        <f aca="false">H189</f>
        <v>#VALUE!</v>
      </c>
      <c r="I184" s="68" t="e">
        <f aca="false">I189</f>
        <v>#VALUE!</v>
      </c>
      <c r="J184" s="68" t="e">
        <f aca="false">J189</f>
        <v>#VALUE!</v>
      </c>
      <c r="K184" s="68" t="e">
        <f aca="false">K189</f>
        <v>#VALUE!</v>
      </c>
      <c r="L184" s="68" t="e">
        <f aca="false">F184+G184+H184+I184+J184+K184</f>
        <v>#VALUE!</v>
      </c>
    </row>
    <row r="185" customFormat="false" ht="27" hidden="false" customHeight="true" outlineLevel="0" collapsed="false">
      <c r="A185" s="65"/>
      <c r="B185" s="66"/>
      <c r="C185" s="66"/>
      <c r="D185" s="77" t="s">
        <v>30</v>
      </c>
      <c r="E185" s="67"/>
      <c r="F185" s="68" t="e">
        <f aca="false">F190</f>
        <v>#VALUE!</v>
      </c>
      <c r="G185" s="68" t="e">
        <f aca="false">G190</f>
        <v>#VALUE!</v>
      </c>
      <c r="H185" s="68" t="e">
        <f aca="false">H190</f>
        <v>#VALUE!</v>
      </c>
      <c r="I185" s="68" t="e">
        <f aca="false">I190</f>
        <v>#VALUE!</v>
      </c>
      <c r="J185" s="68" t="e">
        <f aca="false">J190</f>
        <v>#VALUE!</v>
      </c>
      <c r="K185" s="68" t="e">
        <f aca="false">K190</f>
        <v>#VALUE!</v>
      </c>
      <c r="L185" s="68" t="e">
        <f aca="false">F185+G185+H185+I185+J185+K185</f>
        <v>#VALUE!</v>
      </c>
    </row>
    <row r="186" customFormat="false" ht="27" hidden="false" customHeight="true" outlineLevel="0" collapsed="false">
      <c r="A186" s="65"/>
      <c r="B186" s="66"/>
      <c r="C186" s="66"/>
      <c r="D186" s="77" t="s">
        <v>281</v>
      </c>
      <c r="E186" s="67"/>
      <c r="F186" s="68" t="e">
        <f aca="false">F191</f>
        <v>#VALUE!</v>
      </c>
      <c r="G186" s="68" t="e">
        <f aca="false">G191</f>
        <v>#VALUE!</v>
      </c>
      <c r="H186" s="68" t="e">
        <f aca="false">H191</f>
        <v>#VALUE!</v>
      </c>
      <c r="I186" s="68" t="e">
        <f aca="false">I191</f>
        <v>#VALUE!</v>
      </c>
      <c r="J186" s="68" t="e">
        <f aca="false">J191</f>
        <v>#VALUE!</v>
      </c>
      <c r="K186" s="68" t="e">
        <f aca="false">K191</f>
        <v>#VALUE!</v>
      </c>
      <c r="L186" s="68" t="e">
        <f aca="false">F186+G186+H186+I186+J186+K186</f>
        <v>#VALUE!</v>
      </c>
    </row>
    <row r="187" customFormat="false" ht="12.75" hidden="false" customHeight="true" outlineLevel="0" collapsed="false">
      <c r="A187" s="65"/>
      <c r="B187" s="66"/>
      <c r="C187" s="66"/>
      <c r="D187" s="77" t="s">
        <v>32</v>
      </c>
      <c r="E187" s="67"/>
      <c r="F187" s="68" t="e">
        <f aca="false">F192</f>
        <v>#VALUE!</v>
      </c>
      <c r="G187" s="68" t="e">
        <f aca="false">G192</f>
        <v>#VALUE!</v>
      </c>
      <c r="H187" s="68" t="e">
        <f aca="false">H192</f>
        <v>#VALUE!</v>
      </c>
      <c r="I187" s="68" t="e">
        <f aca="false">I192</f>
        <v>#VALUE!</v>
      </c>
      <c r="J187" s="68" t="e">
        <f aca="false">J192</f>
        <v>#VALUE!</v>
      </c>
      <c r="K187" s="68" t="e">
        <f aca="false">K192</f>
        <v>#VALUE!</v>
      </c>
      <c r="L187" s="68" t="e">
        <f aca="false">F187+G187+H187+I187+J187+K187</f>
        <v>#VALUE!</v>
      </c>
    </row>
    <row r="188" customFormat="false" ht="18" hidden="false" customHeight="true" outlineLevel="0" collapsed="false">
      <c r="A188" s="65"/>
      <c r="B188" s="66"/>
      <c r="C188" s="113" t="s">
        <v>35</v>
      </c>
      <c r="D188" s="79" t="s">
        <v>28</v>
      </c>
      <c r="E188" s="67"/>
      <c r="F188" s="81" t="e">
        <f aca="false">F189+F190+F191+F192</f>
        <v>#VALUE!</v>
      </c>
      <c r="G188" s="81" t="e">
        <f aca="false">G189+G190+G191+G192</f>
        <v>#VALUE!</v>
      </c>
      <c r="H188" s="81" t="e">
        <f aca="false">H189+H190+H191+H192</f>
        <v>#VALUE!</v>
      </c>
      <c r="I188" s="81" t="e">
        <f aca="false">I189+I190+I191+I192</f>
        <v>#VALUE!</v>
      </c>
      <c r="J188" s="81" t="e">
        <f aca="false">J189+J190+J191+J192</f>
        <v>#VALUE!</v>
      </c>
      <c r="K188" s="81" t="e">
        <f aca="false">K189+K190+K191+K192</f>
        <v>#VALUE!</v>
      </c>
      <c r="L188" s="81" t="e">
        <f aca="false">L189+L190+L191+L192</f>
        <v>#VALUE!</v>
      </c>
    </row>
    <row r="189" customFormat="false" ht="18" hidden="false" customHeight="true" outlineLevel="0" collapsed="false">
      <c r="A189" s="65"/>
      <c r="B189" s="66"/>
      <c r="C189" s="113"/>
      <c r="D189" s="77" t="s">
        <v>29</v>
      </c>
      <c r="E189" s="67"/>
      <c r="F189" s="68" t="e">
        <f aca="false">F202+F207+F212+F217+F222+F227+F232+F237+F242+F247+F252+F257+F262+F267+F272+F277+F282+F287+F292+F297+F302+F307+F312+F317+F322+F327+F332+F337+F342+F347+F352+F357</f>
        <v>#VALUE!</v>
      </c>
      <c r="G189" s="68" t="e">
        <f aca="false">G202+G207+G212+G217+G222+G227+G232+G237+G242+G247+G252+G257+G262+G267+G272+G277+G282+G287+G292+G297+G302+G307+G312+G317+G322+G327+G332+G337+G342+G347+G352+G357</f>
        <v>#VALUE!</v>
      </c>
      <c r="H189" s="68" t="e">
        <f aca="false">H202+H207+H212+H217+H222+H227+H232+H237+H242+H247+H252+H257+H262+H267+H272+H277+H282+H287+H292+H297+H302+H307+H312+H317+H322+H327+H332+H337+H342+H347+H352+H357</f>
        <v>#VALUE!</v>
      </c>
      <c r="I189" s="68" t="e">
        <f aca="false">I202+I207+I212+I217+I222+I227+I232+I237+I242+I247+I252+I257+I262+I267+I272+I277+I282+I287+I292+I297+I302+I307+I312+I317+I322+I327+I332+I337+I342+I347+I352+I357</f>
        <v>#VALUE!</v>
      </c>
      <c r="J189" s="68" t="e">
        <f aca="false">J202+J207+J212+J217+J222+J227+J232+J237+J242+J247+J252+J257+J262+J267+J272+J277+J282+J287+J292+J297+J302+J307+J312+J317+J322+J327+J332+J337+J342+J347+J352+J357</f>
        <v>#VALUE!</v>
      </c>
      <c r="K189" s="68" t="e">
        <f aca="false">K202+K207+K212+K217+K222+K227+K232+K237+K242+K247+K252+K257+K262+K267+K272+K277+K282+K287+K292+K297+K302+K307+K312+K317+K322+K327+K332+K337+K342+K347+K352+K357</f>
        <v>#VALUE!</v>
      </c>
      <c r="L189" s="68" t="e">
        <f aca="false">F189+G189+H189+I189+J189+K189</f>
        <v>#VALUE!</v>
      </c>
    </row>
    <row r="190" customFormat="false" ht="18" hidden="false" customHeight="true" outlineLevel="0" collapsed="false">
      <c r="A190" s="65"/>
      <c r="B190" s="66"/>
      <c r="C190" s="113"/>
      <c r="D190" s="77" t="s">
        <v>30</v>
      </c>
      <c r="E190" s="67"/>
      <c r="F190" s="68" t="e">
        <f aca="false">F203+F208+F213+F218+F223+F228+F233+F238+F243+F248+F253+F258+F263+F268+F273+F278+F283+F288+F293+F298+F303+F308+F313+F318+F323+F328+F333+F338+F343+F348+F353+F358</f>
        <v>#VALUE!</v>
      </c>
      <c r="G190" s="68" t="e">
        <f aca="false">G203+G208+G213+G218+G223+G228+G233+G238+G243+G248+G253+G258+G263+G268+G273+G278+G283+G288+G293+G298+G303+G308+G313+G318+G323+G328+G333+G338+G343+G348+G353+G358</f>
        <v>#VALUE!</v>
      </c>
      <c r="H190" s="68" t="e">
        <f aca="false">H203+H208+H213+H218+H223+H228+H233+H238+H243+H248+H253+H258+H263+H268+H273+H278+H283+H288+H293+H298+H303+H308+H313+H318+H323+H328+H333+H338+H343+H348+H353+H358</f>
        <v>#VALUE!</v>
      </c>
      <c r="I190" s="68" t="e">
        <f aca="false">I203+I208+I213+I218+I223+I228+I233+I238+I243+I248+I253+I258+I263+I268+I273+I278+I283+I288+I293+I298+I303+I308+I313+I318+I323+I328+I333+I338+I343+I348+I353+I358</f>
        <v>#VALUE!</v>
      </c>
      <c r="J190" s="68" t="e">
        <f aca="false">J203+J208+J213+J218+J223+J228+J233+J238+J243+J248+J253+J258+J263+J268+J273+J278+J283+J288+J293+J298+J303+J308+J313+J318+J323+J328+J333+J338+J343+J348+J353+J358</f>
        <v>#VALUE!</v>
      </c>
      <c r="K190" s="68" t="e">
        <f aca="false">K203+K208+K213+K218+K223+K228+K233+K238+K243+K248+K253+K258+K263+K268+K273+K278+K283+K288+K293+K298+K303+K308+K313+K318+K323+K328+K333+K338+K343+K348+K353+K358</f>
        <v>#VALUE!</v>
      </c>
      <c r="L190" s="68" t="e">
        <f aca="false">F190+G190+H190+I190+J190+K190</f>
        <v>#VALUE!</v>
      </c>
    </row>
    <row r="191" customFormat="false" ht="18" hidden="false" customHeight="true" outlineLevel="0" collapsed="false">
      <c r="A191" s="65"/>
      <c r="B191" s="66"/>
      <c r="C191" s="113"/>
      <c r="D191" s="77" t="s">
        <v>281</v>
      </c>
      <c r="E191" s="67"/>
      <c r="F191" s="68" t="e">
        <f aca="false">F204+F209+F214+F219+F224+F229+F234+F239+F244+F249+F254+F259+F264+F269+F274+F279+F284+F289+F294+F299+F304+F309+F314+F319+F324+F329+F334+F339+F344+F349+F354+F359</f>
        <v>#VALUE!</v>
      </c>
      <c r="G191" s="68" t="e">
        <f aca="false">G204+G209+G214+G219+G224+G229+G234+G239+G244+G249+G254+G259+G264+G269+G274+G279+G284+G289+G294+G299+G304+G309+G314+G319+G324+G329+G334+G339+G344+G349+G354+G359</f>
        <v>#VALUE!</v>
      </c>
      <c r="H191" s="68" t="e">
        <f aca="false">H204+H209+H214+H219+H224+H229+H234+H239+H244+H249+H254+H259+H264+H269+H274+H279+H284+H289+H294+H299+H304+H309+H314+H319+H324+H329+H334+H339+H344+H349+H354+H359</f>
        <v>#VALUE!</v>
      </c>
      <c r="I191" s="68" t="e">
        <f aca="false">I204+I209+I214+I219+I224+I229+I234+I239+I244+I249+I254+I259+I264+I269+I274+I279+I284+I289+I294+I299+I304+I309+I314+I319+I324+I329+I334+I339+I344+I349+I354+I359</f>
        <v>#VALUE!</v>
      </c>
      <c r="J191" s="68" t="e">
        <f aca="false">J204+J209+J214+J219+J224+J229+J234+J239+J244+J249+J254+J259+J264+J269+J274+J279+J284+J289+J294+J299+J304+J309+J314+J319+J324+J329+J334+J339+J344+J349+J354+J359</f>
        <v>#VALUE!</v>
      </c>
      <c r="K191" s="68" t="e">
        <f aca="false">K204+K209+K214+K219+K224+K229+K234+K239+K244+K249+K254+K259+K264+K269+K274+K279+K284+K289+K294+K299+K304+K309+K314+K319+K324+K329+K334+K339+K344+K349+K354+K359</f>
        <v>#VALUE!</v>
      </c>
      <c r="L191" s="68" t="e">
        <f aca="false">F191+G191+H191+I191+J191+K191</f>
        <v>#VALUE!</v>
      </c>
    </row>
    <row r="192" customFormat="false" ht="18" hidden="false" customHeight="true" outlineLevel="0" collapsed="false">
      <c r="A192" s="65"/>
      <c r="B192" s="66"/>
      <c r="C192" s="113"/>
      <c r="D192" s="77" t="s">
        <v>32</v>
      </c>
      <c r="E192" s="67"/>
      <c r="F192" s="68" t="e">
        <f aca="false">F205+F210+F215+F220+F225+F230+F235+F240+F245+F250+F255+F260+F265+F270+F275+F280+F285+F290+F295+F300+F305+F310+F315+F320+F325+F330+F335+F340+F345+F350+F355+F360</f>
        <v>#VALUE!</v>
      </c>
      <c r="G192" s="68" t="e">
        <f aca="false">G205+G210+G215+G220+G225+G230+G235+G240+G245+G250+G255+G260+G265+G270+G275+G280+G285+G290+G295+G300+G305+G310+G315+G320+G325+G330+G335+G340+G345+G350+G355+G360</f>
        <v>#VALUE!</v>
      </c>
      <c r="H192" s="68" t="e">
        <f aca="false">H205+H210+H215+H220+H225+H230+H235+H240+H245+H250+H255+H260+H265+H270+H275+H280+H285+H290+H295+H300+H305+H310+H315+H320+H325+H330+H335+H340+H345+H350+H355+H360</f>
        <v>#VALUE!</v>
      </c>
      <c r="I192" s="68" t="e">
        <f aca="false">I205+I210+I215+I220+I225+I230+I235+I240+I245+I250+I255+I260+I265+I270+I275+I280+I285+I290+I295+I300+I305+I310+I315+I320+I325+I330+I335+I340+I345+I350+I355+I360</f>
        <v>#VALUE!</v>
      </c>
      <c r="J192" s="68" t="e">
        <f aca="false">J205+J210+J215+J220+J225+J230+J235+J240+J245+J250+J255+J260+J265+J270+J275+J280+J285+J290+J295+J300+J305+J310+J315+J320+J325+J330+J335+J340+J345+J350+J355+J360</f>
        <v>#VALUE!</v>
      </c>
      <c r="K192" s="68" t="e">
        <f aca="false">K205+K210+K215+K220+K225+K230+K235+K240+K245+K250+K255+K260+K265+K270+K275+K280+K285+K290+K295+K300+K305+K310+K315+K320+K325+K330+K335+K340+K345+K350+K355+K360</f>
        <v>#VALUE!</v>
      </c>
      <c r="L192" s="68" t="e">
        <f aca="false">F192+G192+H192+I192+J192+K192</f>
        <v>#VALUE!</v>
      </c>
    </row>
    <row r="193" s="198" customFormat="true" ht="18" hidden="false" customHeight="true" outlineLevel="0" collapsed="false">
      <c r="A193" s="192"/>
      <c r="B193" s="193"/>
      <c r="C193" s="192"/>
      <c r="D193" s="194"/>
      <c r="E193" s="195"/>
      <c r="F193" s="201" t="e">
        <f aca="false">F194+F195+F199+F200</f>
        <v>#VALUE!</v>
      </c>
      <c r="G193" s="201" t="e">
        <f aca="false">G194+G195+G199+G200</f>
        <v>#VALUE!</v>
      </c>
      <c r="H193" s="201" t="e">
        <f aca="false">H194+H195+H199+H200</f>
        <v>#VALUE!</v>
      </c>
      <c r="I193" s="201" t="e">
        <f aca="false">I194+I195+I199+I200</f>
        <v>#VALUE!</v>
      </c>
      <c r="J193" s="201" t="e">
        <f aca="false">J194+J195+J199+J200</f>
        <v>#VALUE!</v>
      </c>
      <c r="K193" s="201" t="e">
        <f aca="false">K194+K195+K199+K200</f>
        <v>#VALUE!</v>
      </c>
      <c r="L193" s="201" t="e">
        <f aca="false">L194+L195+L199+L200</f>
        <v>#VALUE!</v>
      </c>
    </row>
    <row r="194" s="198" customFormat="true" ht="18" hidden="false" customHeight="true" outlineLevel="0" collapsed="false">
      <c r="A194" s="192"/>
      <c r="B194" s="193"/>
      <c r="C194" s="192"/>
      <c r="D194" s="194"/>
      <c r="E194" s="195"/>
      <c r="F194" s="197" t="e">
        <f aca="false">F195-F196-F197-F198</f>
        <v>#VALUE!</v>
      </c>
      <c r="G194" s="197" t="e">
        <f aca="false">G195-G196-G197-G198</f>
        <v>#VALUE!</v>
      </c>
      <c r="H194" s="197" t="e">
        <f aca="false">H195-H196-H197-H198</f>
        <v>#VALUE!</v>
      </c>
      <c r="I194" s="197" t="e">
        <f aca="false">I195-I196-I197-I198</f>
        <v>#VALUE!</v>
      </c>
      <c r="J194" s="197" t="e">
        <f aca="false">J195-J196-J197-J198</f>
        <v>#VALUE!</v>
      </c>
      <c r="K194" s="197" t="e">
        <f aca="false">K195-K196-K197-K198</f>
        <v>#VALUE!</v>
      </c>
      <c r="L194" s="196" t="e">
        <f aca="false">F194+G194+H194+I194+J194+K194</f>
        <v>#VALUE!</v>
      </c>
    </row>
    <row r="195" s="198" customFormat="true" ht="18" hidden="false" customHeight="true" outlineLevel="0" collapsed="false">
      <c r="A195" s="192"/>
      <c r="B195" s="193"/>
      <c r="C195" s="192"/>
      <c r="D195" s="194"/>
      <c r="E195" s="195"/>
      <c r="F195" s="197" t="e">
        <f aca="false">F203+F208+F213+F218+F223+F228+F233+F238+F298</f>
        <v>#VALUE!</v>
      </c>
      <c r="G195" s="197" t="e">
        <f aca="false">G203+G208+G213+G218+G223+G228+G233+G238+G298</f>
        <v>#VALUE!</v>
      </c>
      <c r="H195" s="197" t="e">
        <f aca="false">H203+H208+H213+H218+H223+H228+H233+H238+H298</f>
        <v>#VALUE!</v>
      </c>
      <c r="I195" s="197" t="e">
        <f aca="false">I203+I208+I213+I218+I223+I228+I233+I238+I298</f>
        <v>#VALUE!</v>
      </c>
      <c r="J195" s="197" t="e">
        <f aca="false">J203+J208+J213+J218+J223+J228+J233+J238+J298</f>
        <v>#VALUE!</v>
      </c>
      <c r="K195" s="197" t="e">
        <f aca="false">K203+K208+K213+K218+K223+K228+K233+K238+K298</f>
        <v>#VALUE!</v>
      </c>
      <c r="L195" s="196" t="e">
        <f aca="false">F195+G195+H195+I195+J195+K195</f>
        <v>#VALUE!</v>
      </c>
    </row>
    <row r="196" s="206" customFormat="true" ht="18" hidden="false" customHeight="true" outlineLevel="0" collapsed="false">
      <c r="A196" s="202"/>
      <c r="B196" s="203"/>
      <c r="C196" s="202"/>
      <c r="D196" s="204" t="n">
        <v>3230</v>
      </c>
      <c r="E196" s="205"/>
      <c r="F196" s="139" t="n">
        <v>344171.48</v>
      </c>
      <c r="G196" s="139" t="n">
        <v>344171.48</v>
      </c>
      <c r="H196" s="93" t="n">
        <f aca="false">G196*$N$7</f>
        <v>355529.13884</v>
      </c>
      <c r="I196" s="93" t="n">
        <f aca="false">H196*$O$7</f>
        <v>367261.60042172</v>
      </c>
      <c r="J196" s="93" t="n">
        <f aca="false">I196*$P$7</f>
        <v>379013.971635215</v>
      </c>
      <c r="K196" s="93" t="n">
        <f aca="false">J196*$Q$7</f>
        <v>391900.446670812</v>
      </c>
      <c r="L196" s="93" t="n">
        <f aca="false">F196+G196+H196+I196+J196+K196</f>
        <v>2182048.11756775</v>
      </c>
    </row>
    <row r="197" s="206" customFormat="true" ht="18" hidden="false" customHeight="true" outlineLevel="0" collapsed="false">
      <c r="A197" s="202"/>
      <c r="B197" s="203"/>
      <c r="C197" s="202"/>
      <c r="D197" s="204" t="n">
        <v>3240</v>
      </c>
      <c r="E197" s="205"/>
      <c r="F197" s="139" t="n">
        <v>63565.5</v>
      </c>
      <c r="G197" s="139" t="n">
        <v>63565.5</v>
      </c>
      <c r="H197" s="93" t="n">
        <f aca="false">G197*$N$7</f>
        <v>65663.1615</v>
      </c>
      <c r="I197" s="93" t="n">
        <f aca="false">H197*$O$7</f>
        <v>67830.0458295</v>
      </c>
      <c r="J197" s="93" t="n">
        <f aca="false">I197*$P$7</f>
        <v>70000.607296044</v>
      </c>
      <c r="K197" s="93" t="n">
        <f aca="false">J197*$Q$7</f>
        <v>72380.6279441095</v>
      </c>
      <c r="L197" s="93" t="n">
        <f aca="false">F197+G197+H197+I197+J197+K197</f>
        <v>403005.442569654</v>
      </c>
    </row>
    <row r="198" s="206" customFormat="true" ht="18" hidden="false" customHeight="true" outlineLevel="0" collapsed="false">
      <c r="A198" s="202"/>
      <c r="B198" s="203"/>
      <c r="C198" s="202"/>
      <c r="D198" s="204" t="n">
        <v>3260</v>
      </c>
      <c r="E198" s="205"/>
      <c r="F198" s="139" t="n">
        <v>2357271.09</v>
      </c>
      <c r="G198" s="139" t="n">
        <v>2357271.09</v>
      </c>
      <c r="H198" s="93" t="n">
        <f aca="false">G198*$N$7</f>
        <v>2435061.03597</v>
      </c>
      <c r="I198" s="93" t="n">
        <f aca="false">H198*$O$7</f>
        <v>2515418.05015701</v>
      </c>
      <c r="J198" s="93" t="n">
        <f aca="false">I198*$P$7</f>
        <v>2595911.42776203</v>
      </c>
      <c r="K198" s="93" t="n">
        <f aca="false">J198*$Q$7</f>
        <v>2684172.41630594</v>
      </c>
      <c r="L198" s="93" t="n">
        <f aca="false">F198+G198+H198+I198+J198+K198</f>
        <v>14945105.110195</v>
      </c>
    </row>
    <row r="199" s="198" customFormat="true" ht="18" hidden="false" customHeight="true" outlineLevel="0" collapsed="false">
      <c r="A199" s="192"/>
      <c r="B199" s="193"/>
      <c r="C199" s="192"/>
      <c r="D199" s="194"/>
      <c r="E199" s="195"/>
      <c r="F199" s="197" t="e">
        <f aca="false">F204+F209+F214+F219+F224+F229+F234+F239+F299</f>
        <v>#VALUE!</v>
      </c>
      <c r="G199" s="197" t="e">
        <f aca="false">G204+G209+G214+G219+G224+G229+G234+G239+G299</f>
        <v>#VALUE!</v>
      </c>
      <c r="H199" s="197" t="e">
        <f aca="false">H204+H209+H214+H219+H224+H229+H234+H239+H299</f>
        <v>#VALUE!</v>
      </c>
      <c r="I199" s="197" t="e">
        <f aca="false">I204+I209+I214+I219+I224+I229+I234+I239+I299</f>
        <v>#VALUE!</v>
      </c>
      <c r="J199" s="197" t="e">
        <f aca="false">J204+J209+J214+J219+J224+J229+J234+J239+J299</f>
        <v>#VALUE!</v>
      </c>
      <c r="K199" s="197" t="e">
        <f aca="false">K204+K209+K214+K219+K224+K229+K234+K239+K299</f>
        <v>#VALUE!</v>
      </c>
      <c r="L199" s="196" t="e">
        <f aca="false">F199+G199+H199+I199+J199+K199</f>
        <v>#VALUE!</v>
      </c>
    </row>
    <row r="200" s="198" customFormat="true" ht="18" hidden="false" customHeight="true" outlineLevel="0" collapsed="false">
      <c r="A200" s="192"/>
      <c r="B200" s="193"/>
      <c r="C200" s="192"/>
      <c r="D200" s="194"/>
      <c r="E200" s="195"/>
      <c r="F200" s="197" t="e">
        <f aca="false">F205+F210+F215+F220+F225+F230+F235+F240+F300</f>
        <v>#VALUE!</v>
      </c>
      <c r="G200" s="197" t="e">
        <f aca="false">G205+G210+G215+G220+G225+G230+G235+G240+G300</f>
        <v>#VALUE!</v>
      </c>
      <c r="H200" s="197" t="e">
        <f aca="false">H205+H210+H215+H220+H225+H230+H235+H240+H300</f>
        <v>#VALUE!</v>
      </c>
      <c r="I200" s="197" t="e">
        <f aca="false">I205+I210+I215+I220+I225+I230+I235+I240+I300</f>
        <v>#VALUE!</v>
      </c>
      <c r="J200" s="197" t="e">
        <f aca="false">J205+J210+J215+J220+J225+J230+J235+J240+J300</f>
        <v>#VALUE!</v>
      </c>
      <c r="K200" s="197" t="e">
        <f aca="false">K205+K210+K215+K220+K225+K230+K235+K240+K300</f>
        <v>#VALUE!</v>
      </c>
      <c r="L200" s="196" t="e">
        <f aca="false">F200+G200+H200+I200+J200+K200</f>
        <v>#VALUE!</v>
      </c>
    </row>
    <row r="201" customFormat="false" ht="11.25" hidden="false" customHeight="true" outlineLevel="0" collapsed="false">
      <c r="A201" s="20" t="s">
        <v>139</v>
      </c>
      <c r="B201" s="200" t="s">
        <v>438</v>
      </c>
      <c r="C201" s="19" t="s">
        <v>35</v>
      </c>
      <c r="D201" s="77" t="s">
        <v>28</v>
      </c>
      <c r="E201" s="67"/>
      <c r="F201" s="81" t="e">
        <f aca="false">F202+F203+F204+F205</f>
        <v>#VALUE!</v>
      </c>
      <c r="G201" s="81" t="e">
        <f aca="false">G202+G203+G204+G205</f>
        <v>#VALUE!</v>
      </c>
      <c r="H201" s="81" t="e">
        <f aca="false">H202+H203+H204+H205</f>
        <v>#VALUE!</v>
      </c>
      <c r="I201" s="81" t="e">
        <f aca="false">I202+I203+I204+I205</f>
        <v>#VALUE!</v>
      </c>
      <c r="J201" s="81" t="e">
        <f aca="false">J202+J203+J204+J205</f>
        <v>#VALUE!</v>
      </c>
      <c r="K201" s="81" t="e">
        <f aca="false">K202+K203+K204+K205</f>
        <v>#VALUE!</v>
      </c>
      <c r="L201" s="81" t="e">
        <f aca="false">L202+L203+L204+L205</f>
        <v>#VALUE!</v>
      </c>
    </row>
    <row r="202" customFormat="false" ht="11.25" hidden="false" customHeight="true" outlineLevel="0" collapsed="false">
      <c r="A202" s="65"/>
      <c r="B202" s="200"/>
      <c r="C202" s="19"/>
      <c r="D202" s="77" t="s">
        <v>29</v>
      </c>
      <c r="E202" s="67"/>
      <c r="F202" s="178" t="s">
        <v>89</v>
      </c>
      <c r="G202" s="178" t="s">
        <v>89</v>
      </c>
      <c r="H202" s="68" t="e">
        <f aca="false">G202*$N$7</f>
        <v>#VALUE!</v>
      </c>
      <c r="I202" s="176" t="e">
        <f aca="false">H202*$O$7</f>
        <v>#VALUE!</v>
      </c>
      <c r="J202" s="176" t="e">
        <f aca="false">I202*$P$7</f>
        <v>#VALUE!</v>
      </c>
      <c r="K202" s="68" t="e">
        <f aca="false">J202*$Q$7</f>
        <v>#VALUE!</v>
      </c>
      <c r="L202" s="68" t="e">
        <f aca="false">F202+G202+H202+I202+J202+K202</f>
        <v>#VALUE!</v>
      </c>
    </row>
    <row r="203" customFormat="false" ht="11.25" hidden="false" customHeight="true" outlineLevel="0" collapsed="false">
      <c r="A203" s="65"/>
      <c r="B203" s="200"/>
      <c r="C203" s="19"/>
      <c r="D203" s="77" t="s">
        <v>30</v>
      </c>
      <c r="E203" s="67"/>
      <c r="F203" s="178" t="s">
        <v>439</v>
      </c>
      <c r="G203" s="178" t="s">
        <v>439</v>
      </c>
      <c r="H203" s="68" t="e">
        <f aca="false">G203*$N$7</f>
        <v>#VALUE!</v>
      </c>
      <c r="I203" s="176" t="e">
        <f aca="false">H203*$O$7</f>
        <v>#VALUE!</v>
      </c>
      <c r="J203" s="176" t="e">
        <f aca="false">I203*$P$7</f>
        <v>#VALUE!</v>
      </c>
      <c r="K203" s="68" t="e">
        <f aca="false">J203*$Q$7</f>
        <v>#VALUE!</v>
      </c>
      <c r="L203" s="68" t="e">
        <f aca="false">F203+G203+H203+I203+J203+K203</f>
        <v>#VALUE!</v>
      </c>
    </row>
    <row r="204" customFormat="false" ht="11.25" hidden="false" customHeight="true" outlineLevel="0" collapsed="false">
      <c r="A204" s="65"/>
      <c r="B204" s="200"/>
      <c r="C204" s="19"/>
      <c r="D204" s="77" t="s">
        <v>281</v>
      </c>
      <c r="E204" s="67"/>
      <c r="F204" s="178" t="s">
        <v>440</v>
      </c>
      <c r="G204" s="178" t="s">
        <v>441</v>
      </c>
      <c r="H204" s="68" t="e">
        <f aca="false">G204*$N$7</f>
        <v>#VALUE!</v>
      </c>
      <c r="I204" s="176" t="e">
        <f aca="false">H204*$O$7</f>
        <v>#VALUE!</v>
      </c>
      <c r="J204" s="176" t="e">
        <f aca="false">I204*$P$7</f>
        <v>#VALUE!</v>
      </c>
      <c r="K204" s="68" t="e">
        <f aca="false">J204*$Q$7</f>
        <v>#VALUE!</v>
      </c>
      <c r="L204" s="68" t="e">
        <f aca="false">F204+G204+H204+I204+J204+K204</f>
        <v>#VALUE!</v>
      </c>
    </row>
    <row r="205" customFormat="false" ht="11.25" hidden="false" customHeight="true" outlineLevel="0" collapsed="false">
      <c r="A205" s="65"/>
      <c r="B205" s="200"/>
      <c r="C205" s="19"/>
      <c r="D205" s="77" t="s">
        <v>32</v>
      </c>
      <c r="E205" s="67"/>
      <c r="F205" s="178" t="s">
        <v>89</v>
      </c>
      <c r="G205" s="178" t="s">
        <v>89</v>
      </c>
      <c r="H205" s="68" t="e">
        <f aca="false">G205*$N$7</f>
        <v>#VALUE!</v>
      </c>
      <c r="I205" s="176" t="e">
        <f aca="false">H205*$O$7</f>
        <v>#VALUE!</v>
      </c>
      <c r="J205" s="176" t="e">
        <f aca="false">I205*$P$7</f>
        <v>#VALUE!</v>
      </c>
      <c r="K205" s="68" t="e">
        <f aca="false">J205*$Q$7</f>
        <v>#VALUE!</v>
      </c>
      <c r="L205" s="68" t="e">
        <f aca="false">F205+G205+H205+I205+J205+K205</f>
        <v>#VALUE!</v>
      </c>
    </row>
    <row r="206" customFormat="false" ht="11.25" hidden="false" customHeight="true" outlineLevel="0" collapsed="false">
      <c r="A206" s="20" t="s">
        <v>141</v>
      </c>
      <c r="B206" s="200" t="s">
        <v>442</v>
      </c>
      <c r="C206" s="19" t="s">
        <v>35</v>
      </c>
      <c r="D206" s="77" t="s">
        <v>28</v>
      </c>
      <c r="E206" s="67"/>
      <c r="F206" s="81" t="e">
        <f aca="false">F207+F208+F209+F210</f>
        <v>#VALUE!</v>
      </c>
      <c r="G206" s="81" t="e">
        <f aca="false">G207+G208+G209+G210</f>
        <v>#VALUE!</v>
      </c>
      <c r="H206" s="81" t="e">
        <f aca="false">H207+H208+H209+H210</f>
        <v>#VALUE!</v>
      </c>
      <c r="I206" s="81" t="e">
        <f aca="false">I207+I208+I209+I210</f>
        <v>#VALUE!</v>
      </c>
      <c r="J206" s="81" t="e">
        <f aca="false">J207+J208+J209+J210</f>
        <v>#VALUE!</v>
      </c>
      <c r="K206" s="81" t="e">
        <f aca="false">K207+K208+K209+K210</f>
        <v>#VALUE!</v>
      </c>
      <c r="L206" s="81" t="e">
        <f aca="false">L207+L208+L209+L210</f>
        <v>#VALUE!</v>
      </c>
    </row>
    <row r="207" customFormat="false" ht="11.25" hidden="false" customHeight="true" outlineLevel="0" collapsed="false">
      <c r="A207" s="65"/>
      <c r="B207" s="200"/>
      <c r="C207" s="19"/>
      <c r="D207" s="77" t="s">
        <v>29</v>
      </c>
      <c r="E207" s="67"/>
      <c r="F207" s="178" t="s">
        <v>89</v>
      </c>
      <c r="G207" s="178" t="s">
        <v>89</v>
      </c>
      <c r="H207" s="68" t="e">
        <f aca="false">G207*$N$7</f>
        <v>#VALUE!</v>
      </c>
      <c r="I207" s="176" t="e">
        <f aca="false">H207*$O$7</f>
        <v>#VALUE!</v>
      </c>
      <c r="J207" s="176" t="e">
        <f aca="false">I207*$P$7</f>
        <v>#VALUE!</v>
      </c>
      <c r="K207" s="68" t="e">
        <f aca="false">J207*$Q$7</f>
        <v>#VALUE!</v>
      </c>
      <c r="L207" s="68" t="e">
        <f aca="false">F207+G207+H207+I207+J207+K207</f>
        <v>#VALUE!</v>
      </c>
    </row>
    <row r="208" customFormat="false" ht="11.25" hidden="false" customHeight="true" outlineLevel="0" collapsed="false">
      <c r="A208" s="65"/>
      <c r="B208" s="200"/>
      <c r="C208" s="19"/>
      <c r="D208" s="77" t="s">
        <v>30</v>
      </c>
      <c r="E208" s="67"/>
      <c r="F208" s="178" t="s">
        <v>443</v>
      </c>
      <c r="G208" s="178" t="s">
        <v>443</v>
      </c>
      <c r="H208" s="68" t="e">
        <f aca="false">G208*$N$7</f>
        <v>#VALUE!</v>
      </c>
      <c r="I208" s="176" t="e">
        <f aca="false">H208*$O$7</f>
        <v>#VALUE!</v>
      </c>
      <c r="J208" s="176" t="e">
        <f aca="false">I208*$P$7</f>
        <v>#VALUE!</v>
      </c>
      <c r="K208" s="68" t="e">
        <f aca="false">J208*$Q$7</f>
        <v>#VALUE!</v>
      </c>
      <c r="L208" s="68" t="e">
        <f aca="false">F208+G208+H208+I208+J208+K208</f>
        <v>#VALUE!</v>
      </c>
    </row>
    <row r="209" customFormat="false" ht="11.25" hidden="false" customHeight="true" outlineLevel="0" collapsed="false">
      <c r="A209" s="65"/>
      <c r="B209" s="200"/>
      <c r="C209" s="19"/>
      <c r="D209" s="77" t="s">
        <v>281</v>
      </c>
      <c r="E209" s="67"/>
      <c r="F209" s="178" t="s">
        <v>444</v>
      </c>
      <c r="G209" s="178" t="s">
        <v>445</v>
      </c>
      <c r="H209" s="68" t="e">
        <f aca="false">G209*$N$7</f>
        <v>#VALUE!</v>
      </c>
      <c r="I209" s="176" t="e">
        <f aca="false">H209*$O$7</f>
        <v>#VALUE!</v>
      </c>
      <c r="J209" s="176" t="e">
        <f aca="false">I209*$P$7</f>
        <v>#VALUE!</v>
      </c>
      <c r="K209" s="68" t="e">
        <f aca="false">J209*$Q$7</f>
        <v>#VALUE!</v>
      </c>
      <c r="L209" s="68" t="e">
        <f aca="false">F209+G209+H209+I209+J209+K209</f>
        <v>#VALUE!</v>
      </c>
    </row>
    <row r="210" customFormat="false" ht="11.25" hidden="false" customHeight="true" outlineLevel="0" collapsed="false">
      <c r="A210" s="65"/>
      <c r="B210" s="200"/>
      <c r="C210" s="19"/>
      <c r="D210" s="77" t="s">
        <v>32</v>
      </c>
      <c r="E210" s="67"/>
      <c r="F210" s="178" t="s">
        <v>89</v>
      </c>
      <c r="G210" s="178" t="s">
        <v>89</v>
      </c>
      <c r="H210" s="68" t="e">
        <f aca="false">G210*$N$7</f>
        <v>#VALUE!</v>
      </c>
      <c r="I210" s="176" t="e">
        <f aca="false">H210*$O$7</f>
        <v>#VALUE!</v>
      </c>
      <c r="J210" s="176" t="e">
        <f aca="false">I210*$P$7</f>
        <v>#VALUE!</v>
      </c>
      <c r="K210" s="68" t="e">
        <f aca="false">J210*$Q$7</f>
        <v>#VALUE!</v>
      </c>
      <c r="L210" s="68" t="e">
        <f aca="false">F210+G210+H210+I210+J210+K210</f>
        <v>#VALUE!</v>
      </c>
    </row>
    <row r="211" customFormat="false" ht="11.25" hidden="false" customHeight="true" outlineLevel="0" collapsed="false">
      <c r="A211" s="20" t="s">
        <v>142</v>
      </c>
      <c r="B211" s="200" t="s">
        <v>446</v>
      </c>
      <c r="C211" s="19" t="s">
        <v>35</v>
      </c>
      <c r="D211" s="77" t="s">
        <v>28</v>
      </c>
      <c r="E211" s="67"/>
      <c r="F211" s="81" t="e">
        <f aca="false">F212+F213+F214+F215</f>
        <v>#VALUE!</v>
      </c>
      <c r="G211" s="81" t="e">
        <f aca="false">G212+G213+G214+G215</f>
        <v>#VALUE!</v>
      </c>
      <c r="H211" s="81" t="e">
        <f aca="false">H212+H213+H214+H215</f>
        <v>#VALUE!</v>
      </c>
      <c r="I211" s="81" t="e">
        <f aca="false">I212+I213+I214+I215</f>
        <v>#VALUE!</v>
      </c>
      <c r="J211" s="81" t="e">
        <f aca="false">J212+J213+J214+J215</f>
        <v>#VALUE!</v>
      </c>
      <c r="K211" s="81" t="e">
        <f aca="false">K212+K213+K214+K215</f>
        <v>#VALUE!</v>
      </c>
      <c r="L211" s="81" t="e">
        <f aca="false">L212+L213+L214+L215</f>
        <v>#VALUE!</v>
      </c>
    </row>
    <row r="212" customFormat="false" ht="11.25" hidden="false" customHeight="true" outlineLevel="0" collapsed="false">
      <c r="A212" s="65"/>
      <c r="B212" s="200"/>
      <c r="C212" s="19"/>
      <c r="D212" s="77" t="s">
        <v>29</v>
      </c>
      <c r="E212" s="67"/>
      <c r="F212" s="178" t="s">
        <v>89</v>
      </c>
      <c r="G212" s="178" t="s">
        <v>89</v>
      </c>
      <c r="H212" s="68" t="e">
        <f aca="false">G212*$N$7</f>
        <v>#VALUE!</v>
      </c>
      <c r="I212" s="176" t="e">
        <f aca="false">H212*$O$7</f>
        <v>#VALUE!</v>
      </c>
      <c r="J212" s="176" t="e">
        <f aca="false">I212*$P$7</f>
        <v>#VALUE!</v>
      </c>
      <c r="K212" s="68" t="e">
        <f aca="false">J212*$Q$7</f>
        <v>#VALUE!</v>
      </c>
      <c r="L212" s="68" t="e">
        <f aca="false">F212+G212+H212+I212+J212+K212</f>
        <v>#VALUE!</v>
      </c>
    </row>
    <row r="213" customFormat="false" ht="11.25" hidden="false" customHeight="true" outlineLevel="0" collapsed="false">
      <c r="A213" s="65"/>
      <c r="B213" s="200"/>
      <c r="C213" s="19"/>
      <c r="D213" s="77" t="s">
        <v>30</v>
      </c>
      <c r="E213" s="67"/>
      <c r="F213" s="178" t="s">
        <v>447</v>
      </c>
      <c r="G213" s="178" t="s">
        <v>447</v>
      </c>
      <c r="H213" s="68" t="e">
        <f aca="false">G213*$N$7</f>
        <v>#VALUE!</v>
      </c>
      <c r="I213" s="176" t="e">
        <f aca="false">H213*$O$7</f>
        <v>#VALUE!</v>
      </c>
      <c r="J213" s="176" t="e">
        <f aca="false">I213*$P$7</f>
        <v>#VALUE!</v>
      </c>
      <c r="K213" s="68" t="e">
        <f aca="false">J213*$Q$7</f>
        <v>#VALUE!</v>
      </c>
      <c r="L213" s="68" t="e">
        <f aca="false">F213+G213+H213+I213+J213+K213</f>
        <v>#VALUE!</v>
      </c>
    </row>
    <row r="214" customFormat="false" ht="11.25" hidden="false" customHeight="true" outlineLevel="0" collapsed="false">
      <c r="A214" s="65"/>
      <c r="B214" s="200"/>
      <c r="C214" s="19"/>
      <c r="D214" s="77" t="s">
        <v>281</v>
      </c>
      <c r="E214" s="67"/>
      <c r="F214" s="178" t="s">
        <v>448</v>
      </c>
      <c r="G214" s="178" t="s">
        <v>449</v>
      </c>
      <c r="H214" s="68" t="e">
        <f aca="false">G214*$N$7</f>
        <v>#VALUE!</v>
      </c>
      <c r="I214" s="176" t="e">
        <f aca="false">H214*$O$7</f>
        <v>#VALUE!</v>
      </c>
      <c r="J214" s="176" t="e">
        <f aca="false">I214*$P$7</f>
        <v>#VALUE!</v>
      </c>
      <c r="K214" s="68" t="e">
        <f aca="false">J214*$Q$7</f>
        <v>#VALUE!</v>
      </c>
      <c r="L214" s="68" t="e">
        <f aca="false">F214+G214+H214+I214+J214+K214</f>
        <v>#VALUE!</v>
      </c>
    </row>
    <row r="215" customFormat="false" ht="11.25" hidden="false" customHeight="true" outlineLevel="0" collapsed="false">
      <c r="A215" s="65"/>
      <c r="B215" s="200"/>
      <c r="C215" s="19"/>
      <c r="D215" s="77" t="s">
        <v>32</v>
      </c>
      <c r="E215" s="67"/>
      <c r="F215" s="178" t="s">
        <v>89</v>
      </c>
      <c r="G215" s="178" t="s">
        <v>89</v>
      </c>
      <c r="H215" s="68" t="e">
        <f aca="false">G215*$N$7</f>
        <v>#VALUE!</v>
      </c>
      <c r="I215" s="176" t="e">
        <f aca="false">H215*$O$7</f>
        <v>#VALUE!</v>
      </c>
      <c r="J215" s="176" t="e">
        <f aca="false">I215*$P$7</f>
        <v>#VALUE!</v>
      </c>
      <c r="K215" s="68" t="e">
        <f aca="false">J215*$Q$7</f>
        <v>#VALUE!</v>
      </c>
      <c r="L215" s="68" t="e">
        <f aca="false">F215+G215+H215+I215+J215+K215</f>
        <v>#VALUE!</v>
      </c>
    </row>
    <row r="216" customFormat="false" ht="11.25" hidden="false" customHeight="true" outlineLevel="0" collapsed="false">
      <c r="A216" s="20" t="s">
        <v>144</v>
      </c>
      <c r="B216" s="200" t="s">
        <v>450</v>
      </c>
      <c r="C216" s="19" t="s">
        <v>35</v>
      </c>
      <c r="D216" s="77" t="s">
        <v>28</v>
      </c>
      <c r="E216" s="67"/>
      <c r="F216" s="81" t="e">
        <f aca="false">F217+F218+F219+F220</f>
        <v>#VALUE!</v>
      </c>
      <c r="G216" s="81" t="e">
        <f aca="false">G217+G218+G219+G220</f>
        <v>#VALUE!</v>
      </c>
      <c r="H216" s="81" t="e">
        <f aca="false">H217+H218+H219+H220</f>
        <v>#VALUE!</v>
      </c>
      <c r="I216" s="81" t="e">
        <f aca="false">I217+I218+I219+I220</f>
        <v>#VALUE!</v>
      </c>
      <c r="J216" s="81" t="e">
        <f aca="false">J217+J218+J219+J220</f>
        <v>#VALUE!</v>
      </c>
      <c r="K216" s="81" t="e">
        <f aca="false">K217+K218+K219+K220</f>
        <v>#VALUE!</v>
      </c>
      <c r="L216" s="81" t="e">
        <f aca="false">L217+L218+L219+L220</f>
        <v>#VALUE!</v>
      </c>
    </row>
    <row r="217" customFormat="false" ht="11.25" hidden="false" customHeight="true" outlineLevel="0" collapsed="false">
      <c r="A217" s="65"/>
      <c r="B217" s="200"/>
      <c r="C217" s="19"/>
      <c r="D217" s="77" t="s">
        <v>29</v>
      </c>
      <c r="E217" s="67"/>
      <c r="F217" s="178" t="s">
        <v>89</v>
      </c>
      <c r="G217" s="178" t="s">
        <v>89</v>
      </c>
      <c r="H217" s="68" t="e">
        <f aca="false">G217*$N$7</f>
        <v>#VALUE!</v>
      </c>
      <c r="I217" s="176" t="e">
        <f aca="false">H217*$O$7</f>
        <v>#VALUE!</v>
      </c>
      <c r="J217" s="176" t="e">
        <f aca="false">I217*$P$7</f>
        <v>#VALUE!</v>
      </c>
      <c r="K217" s="68" t="e">
        <f aca="false">J217*$Q$7</f>
        <v>#VALUE!</v>
      </c>
      <c r="L217" s="68" t="e">
        <f aca="false">F217+G217+H217+I217+J217+K217</f>
        <v>#VALUE!</v>
      </c>
    </row>
    <row r="218" customFormat="false" ht="11.25" hidden="false" customHeight="true" outlineLevel="0" collapsed="false">
      <c r="A218" s="65"/>
      <c r="B218" s="200"/>
      <c r="C218" s="19"/>
      <c r="D218" s="77" t="s">
        <v>30</v>
      </c>
      <c r="E218" s="67"/>
      <c r="F218" s="178" t="s">
        <v>451</v>
      </c>
      <c r="G218" s="178" t="s">
        <v>451</v>
      </c>
      <c r="H218" s="68" t="e">
        <f aca="false">G218*$N$7</f>
        <v>#VALUE!</v>
      </c>
      <c r="I218" s="176" t="e">
        <f aca="false">H218*$O$7</f>
        <v>#VALUE!</v>
      </c>
      <c r="J218" s="176" t="e">
        <f aca="false">I218*$P$7</f>
        <v>#VALUE!</v>
      </c>
      <c r="K218" s="68" t="e">
        <f aca="false">J218*$Q$7</f>
        <v>#VALUE!</v>
      </c>
      <c r="L218" s="68" t="e">
        <f aca="false">F218+G218+H218+I218+J218+K218</f>
        <v>#VALUE!</v>
      </c>
    </row>
    <row r="219" customFormat="false" ht="11.25" hidden="false" customHeight="true" outlineLevel="0" collapsed="false">
      <c r="A219" s="65"/>
      <c r="B219" s="200"/>
      <c r="C219" s="19"/>
      <c r="D219" s="77" t="s">
        <v>281</v>
      </c>
      <c r="E219" s="67"/>
      <c r="F219" s="178" t="s">
        <v>452</v>
      </c>
      <c r="G219" s="178" t="s">
        <v>452</v>
      </c>
      <c r="H219" s="68" t="e">
        <f aca="false">G219*$N$7</f>
        <v>#VALUE!</v>
      </c>
      <c r="I219" s="176" t="e">
        <f aca="false">H219*$O$7</f>
        <v>#VALUE!</v>
      </c>
      <c r="J219" s="176" t="e">
        <f aca="false">I219*$P$7</f>
        <v>#VALUE!</v>
      </c>
      <c r="K219" s="68" t="e">
        <f aca="false">J219*$Q$7</f>
        <v>#VALUE!</v>
      </c>
      <c r="L219" s="68" t="e">
        <f aca="false">F219+G219+H219+I219+J219+K219</f>
        <v>#VALUE!</v>
      </c>
    </row>
    <row r="220" customFormat="false" ht="11.25" hidden="false" customHeight="true" outlineLevel="0" collapsed="false">
      <c r="A220" s="65"/>
      <c r="B220" s="200"/>
      <c r="C220" s="19"/>
      <c r="D220" s="77" t="s">
        <v>32</v>
      </c>
      <c r="E220" s="67"/>
      <c r="F220" s="178" t="s">
        <v>89</v>
      </c>
      <c r="G220" s="178" t="s">
        <v>89</v>
      </c>
      <c r="H220" s="68" t="e">
        <f aca="false">G220*$N$7</f>
        <v>#VALUE!</v>
      </c>
      <c r="I220" s="176" t="e">
        <f aca="false">H220*$O$7</f>
        <v>#VALUE!</v>
      </c>
      <c r="J220" s="176" t="e">
        <f aca="false">I220*$P$7</f>
        <v>#VALUE!</v>
      </c>
      <c r="K220" s="68" t="e">
        <f aca="false">J220*$Q$7</f>
        <v>#VALUE!</v>
      </c>
      <c r="L220" s="68" t="e">
        <f aca="false">F220+G220+H220+I220+J220+K220</f>
        <v>#VALUE!</v>
      </c>
    </row>
    <row r="221" customFormat="false" ht="11.25" hidden="false" customHeight="true" outlineLevel="0" collapsed="false">
      <c r="A221" s="20" t="s">
        <v>146</v>
      </c>
      <c r="B221" s="194" t="s">
        <v>453</v>
      </c>
      <c r="C221" s="19" t="s">
        <v>35</v>
      </c>
      <c r="D221" s="77" t="s">
        <v>28</v>
      </c>
      <c r="E221" s="67"/>
      <c r="F221" s="81" t="e">
        <f aca="false">F222+F223+F224+F225</f>
        <v>#VALUE!</v>
      </c>
      <c r="G221" s="81" t="e">
        <f aca="false">G222+G223+G224+G225</f>
        <v>#VALUE!</v>
      </c>
      <c r="H221" s="81" t="e">
        <f aca="false">H222+H223+H224+H225</f>
        <v>#VALUE!</v>
      </c>
      <c r="I221" s="81" t="e">
        <f aca="false">I222+I223+I224+I225</f>
        <v>#VALUE!</v>
      </c>
      <c r="J221" s="81" t="e">
        <f aca="false">J222+J223+J224+J225</f>
        <v>#VALUE!</v>
      </c>
      <c r="K221" s="81" t="e">
        <f aca="false">K222+K223+K224+K225</f>
        <v>#VALUE!</v>
      </c>
      <c r="L221" s="81" t="e">
        <f aca="false">L222+L223+L224+L225</f>
        <v>#VALUE!</v>
      </c>
    </row>
    <row r="222" customFormat="false" ht="11.25" hidden="false" customHeight="true" outlineLevel="0" collapsed="false">
      <c r="A222" s="65"/>
      <c r="B222" s="193"/>
      <c r="C222" s="19"/>
      <c r="D222" s="77" t="s">
        <v>29</v>
      </c>
      <c r="E222" s="67"/>
      <c r="F222" s="178" t="s">
        <v>89</v>
      </c>
      <c r="G222" s="178" t="s">
        <v>89</v>
      </c>
      <c r="H222" s="68" t="e">
        <f aca="false">G222*$N$7</f>
        <v>#VALUE!</v>
      </c>
      <c r="I222" s="176" t="e">
        <f aca="false">H222*$O$7</f>
        <v>#VALUE!</v>
      </c>
      <c r="J222" s="176" t="e">
        <f aca="false">I222*$P$7</f>
        <v>#VALUE!</v>
      </c>
      <c r="K222" s="68" t="e">
        <f aca="false">J222*$Q$7</f>
        <v>#VALUE!</v>
      </c>
      <c r="L222" s="68" t="e">
        <f aca="false">F222+G222+H222+I222+J222+K222</f>
        <v>#VALUE!</v>
      </c>
    </row>
    <row r="223" customFormat="false" ht="11.25" hidden="false" customHeight="true" outlineLevel="0" collapsed="false">
      <c r="A223" s="65"/>
      <c r="B223" s="193"/>
      <c r="C223" s="19"/>
      <c r="D223" s="77" t="s">
        <v>30</v>
      </c>
      <c r="E223" s="67"/>
      <c r="F223" s="178" t="s">
        <v>454</v>
      </c>
      <c r="G223" s="178" t="s">
        <v>454</v>
      </c>
      <c r="H223" s="68" t="e">
        <f aca="false">G223*$N$7</f>
        <v>#VALUE!</v>
      </c>
      <c r="I223" s="176" t="e">
        <f aca="false">H223*$O$7</f>
        <v>#VALUE!</v>
      </c>
      <c r="J223" s="176" t="e">
        <f aca="false">I223*$P$7</f>
        <v>#VALUE!</v>
      </c>
      <c r="K223" s="68" t="e">
        <f aca="false">J223*$Q$7</f>
        <v>#VALUE!</v>
      </c>
      <c r="L223" s="68" t="e">
        <f aca="false">F223+G223+H223+I223+J223+K223</f>
        <v>#VALUE!</v>
      </c>
    </row>
    <row r="224" customFormat="false" ht="11.25" hidden="false" customHeight="true" outlineLevel="0" collapsed="false">
      <c r="A224" s="65"/>
      <c r="B224" s="193"/>
      <c r="C224" s="19"/>
      <c r="D224" s="77" t="s">
        <v>281</v>
      </c>
      <c r="E224" s="67"/>
      <c r="F224" s="178" t="s">
        <v>455</v>
      </c>
      <c r="G224" s="178" t="s">
        <v>456</v>
      </c>
      <c r="H224" s="68" t="e">
        <f aca="false">G224*$N$7</f>
        <v>#VALUE!</v>
      </c>
      <c r="I224" s="176" t="e">
        <f aca="false">H224*$O$7</f>
        <v>#VALUE!</v>
      </c>
      <c r="J224" s="176" t="e">
        <f aca="false">I224*$P$7</f>
        <v>#VALUE!</v>
      </c>
      <c r="K224" s="68" t="e">
        <f aca="false">J224*$Q$7</f>
        <v>#VALUE!</v>
      </c>
      <c r="L224" s="68" t="e">
        <f aca="false">F224+G224+H224+I224+J224+K224</f>
        <v>#VALUE!</v>
      </c>
    </row>
    <row r="225" customFormat="false" ht="11.25" hidden="false" customHeight="true" outlineLevel="0" collapsed="false">
      <c r="A225" s="65"/>
      <c r="B225" s="193"/>
      <c r="C225" s="19"/>
      <c r="D225" s="77" t="s">
        <v>32</v>
      </c>
      <c r="E225" s="67"/>
      <c r="F225" s="178" t="s">
        <v>89</v>
      </c>
      <c r="G225" s="178" t="s">
        <v>89</v>
      </c>
      <c r="H225" s="68" t="e">
        <f aca="false">G225*$N$7</f>
        <v>#VALUE!</v>
      </c>
      <c r="I225" s="176" t="e">
        <f aca="false">H225*$O$7</f>
        <v>#VALUE!</v>
      </c>
      <c r="J225" s="176" t="e">
        <f aca="false">I225*$P$7</f>
        <v>#VALUE!</v>
      </c>
      <c r="K225" s="68" t="e">
        <f aca="false">J225*$Q$7</f>
        <v>#VALUE!</v>
      </c>
      <c r="L225" s="68" t="e">
        <f aca="false">F225+G225+H225+I225+J225+K225</f>
        <v>#VALUE!</v>
      </c>
    </row>
    <row r="226" customFormat="false" ht="11.25" hidden="false" customHeight="true" outlineLevel="0" collapsed="false">
      <c r="A226" s="20" t="s">
        <v>457</v>
      </c>
      <c r="B226" s="200" t="s">
        <v>423</v>
      </c>
      <c r="C226" s="19" t="s">
        <v>35</v>
      </c>
      <c r="D226" s="77" t="s">
        <v>28</v>
      </c>
      <c r="E226" s="67"/>
      <c r="F226" s="81" t="e">
        <f aca="false">F227+F228+F229+F230</f>
        <v>#VALUE!</v>
      </c>
      <c r="G226" s="81" t="e">
        <f aca="false">G227+G228+G229+G230</f>
        <v>#VALUE!</v>
      </c>
      <c r="H226" s="81" t="e">
        <f aca="false">H227+H228+H229+H230</f>
        <v>#VALUE!</v>
      </c>
      <c r="I226" s="81" t="e">
        <f aca="false">I227+I228+I229+I230</f>
        <v>#VALUE!</v>
      </c>
      <c r="J226" s="81" t="e">
        <f aca="false">J227+J228+J229+J230</f>
        <v>#VALUE!</v>
      </c>
      <c r="K226" s="81" t="e">
        <f aca="false">K227+K228+K229+K230</f>
        <v>#VALUE!</v>
      </c>
      <c r="L226" s="81" t="e">
        <f aca="false">L227+L228+L229+L230</f>
        <v>#VALUE!</v>
      </c>
    </row>
    <row r="227" customFormat="false" ht="11.25" hidden="false" customHeight="true" outlineLevel="0" collapsed="false">
      <c r="A227" s="65"/>
      <c r="B227" s="200"/>
      <c r="C227" s="19"/>
      <c r="D227" s="77" t="s">
        <v>29</v>
      </c>
      <c r="E227" s="67"/>
      <c r="F227" s="178" t="s">
        <v>89</v>
      </c>
      <c r="G227" s="178" t="s">
        <v>89</v>
      </c>
      <c r="H227" s="68" t="e">
        <f aca="false">G227*$N$7</f>
        <v>#VALUE!</v>
      </c>
      <c r="I227" s="176" t="e">
        <f aca="false">H227*$O$7</f>
        <v>#VALUE!</v>
      </c>
      <c r="J227" s="176" t="e">
        <f aca="false">I227*$P$7</f>
        <v>#VALUE!</v>
      </c>
      <c r="K227" s="68" t="e">
        <f aca="false">J227*$Q$7</f>
        <v>#VALUE!</v>
      </c>
      <c r="L227" s="68" t="e">
        <f aca="false">F227+G227+H227+I227+J227+K227</f>
        <v>#VALUE!</v>
      </c>
    </row>
    <row r="228" customFormat="false" ht="11.25" hidden="false" customHeight="true" outlineLevel="0" collapsed="false">
      <c r="A228" s="65"/>
      <c r="B228" s="200"/>
      <c r="C228" s="19"/>
      <c r="D228" s="77" t="s">
        <v>30</v>
      </c>
      <c r="E228" s="67"/>
      <c r="F228" s="178" t="s">
        <v>458</v>
      </c>
      <c r="G228" s="178" t="s">
        <v>458</v>
      </c>
      <c r="H228" s="68" t="e">
        <f aca="false">G228*$N$7</f>
        <v>#VALUE!</v>
      </c>
      <c r="I228" s="176" t="e">
        <f aca="false">H228*$O$7</f>
        <v>#VALUE!</v>
      </c>
      <c r="J228" s="176" t="e">
        <f aca="false">I228*$P$7</f>
        <v>#VALUE!</v>
      </c>
      <c r="K228" s="68" t="e">
        <f aca="false">J228*$Q$7</f>
        <v>#VALUE!</v>
      </c>
      <c r="L228" s="68" t="e">
        <f aca="false">F228+G228+H228+I228+J228+K228</f>
        <v>#VALUE!</v>
      </c>
    </row>
    <row r="229" customFormat="false" ht="11.25" hidden="false" customHeight="true" outlineLevel="0" collapsed="false">
      <c r="A229" s="65"/>
      <c r="B229" s="200"/>
      <c r="C229" s="19"/>
      <c r="D229" s="77" t="s">
        <v>281</v>
      </c>
      <c r="E229" s="67"/>
      <c r="F229" s="178" t="s">
        <v>459</v>
      </c>
      <c r="G229" s="178" t="s">
        <v>460</v>
      </c>
      <c r="H229" s="68" t="e">
        <f aca="false">G229*$N$7</f>
        <v>#VALUE!</v>
      </c>
      <c r="I229" s="176" t="e">
        <f aca="false">H229*$O$7</f>
        <v>#VALUE!</v>
      </c>
      <c r="J229" s="176" t="e">
        <f aca="false">I229*$P$7</f>
        <v>#VALUE!</v>
      </c>
      <c r="K229" s="68" t="e">
        <f aca="false">J229*$Q$7</f>
        <v>#VALUE!</v>
      </c>
      <c r="L229" s="68" t="e">
        <f aca="false">F229+G229+H229+I229+J229+K229</f>
        <v>#VALUE!</v>
      </c>
    </row>
    <row r="230" customFormat="false" ht="11.25" hidden="false" customHeight="true" outlineLevel="0" collapsed="false">
      <c r="A230" s="65"/>
      <c r="B230" s="200"/>
      <c r="C230" s="19"/>
      <c r="D230" s="77" t="s">
        <v>32</v>
      </c>
      <c r="E230" s="67"/>
      <c r="F230" s="178" t="s">
        <v>89</v>
      </c>
      <c r="G230" s="178" t="s">
        <v>89</v>
      </c>
      <c r="H230" s="68" t="e">
        <f aca="false">G230*$N$7</f>
        <v>#VALUE!</v>
      </c>
      <c r="I230" s="176" t="e">
        <f aca="false">H230*$O$7</f>
        <v>#VALUE!</v>
      </c>
      <c r="J230" s="176" t="e">
        <f aca="false">I230*$P$7</f>
        <v>#VALUE!</v>
      </c>
      <c r="K230" s="68" t="e">
        <f aca="false">J230*$Q$7</f>
        <v>#VALUE!</v>
      </c>
      <c r="L230" s="68" t="e">
        <f aca="false">F230+G230+H230+I230+J230+K230</f>
        <v>#VALUE!</v>
      </c>
    </row>
    <row r="231" customFormat="false" ht="11.25" hidden="false" customHeight="true" outlineLevel="0" collapsed="false">
      <c r="A231" s="20" t="s">
        <v>461</v>
      </c>
      <c r="B231" s="200" t="s">
        <v>426</v>
      </c>
      <c r="C231" s="19" t="s">
        <v>35</v>
      </c>
      <c r="D231" s="77" t="s">
        <v>28</v>
      </c>
      <c r="E231" s="67"/>
      <c r="F231" s="81" t="e">
        <f aca="false">F232+F233+F234+F235</f>
        <v>#VALUE!</v>
      </c>
      <c r="G231" s="81" t="e">
        <f aca="false">G232+G233+G234+G235</f>
        <v>#VALUE!</v>
      </c>
      <c r="H231" s="81" t="e">
        <f aca="false">H232+H233+H234+H235</f>
        <v>#VALUE!</v>
      </c>
      <c r="I231" s="81" t="e">
        <f aca="false">I232+I233+I234+I235</f>
        <v>#VALUE!</v>
      </c>
      <c r="J231" s="81" t="e">
        <f aca="false">J232+J233+J234+J235</f>
        <v>#VALUE!</v>
      </c>
      <c r="K231" s="81" t="e">
        <f aca="false">K232+K233+K234+K235</f>
        <v>#VALUE!</v>
      </c>
      <c r="L231" s="81" t="e">
        <f aca="false">L232+L233+L234+L235</f>
        <v>#VALUE!</v>
      </c>
    </row>
    <row r="232" customFormat="false" ht="11.25" hidden="false" customHeight="true" outlineLevel="0" collapsed="false">
      <c r="A232" s="65"/>
      <c r="B232" s="200"/>
      <c r="C232" s="19"/>
      <c r="D232" s="77" t="s">
        <v>29</v>
      </c>
      <c r="E232" s="67"/>
      <c r="F232" s="178" t="s">
        <v>89</v>
      </c>
      <c r="G232" s="178" t="s">
        <v>89</v>
      </c>
      <c r="H232" s="68" t="e">
        <f aca="false">G232*$N$7</f>
        <v>#VALUE!</v>
      </c>
      <c r="I232" s="176" t="e">
        <f aca="false">H232*$O$7</f>
        <v>#VALUE!</v>
      </c>
      <c r="J232" s="176" t="e">
        <f aca="false">I232*$P$7</f>
        <v>#VALUE!</v>
      </c>
      <c r="K232" s="68" t="e">
        <f aca="false">J232*$Q$7</f>
        <v>#VALUE!</v>
      </c>
      <c r="L232" s="68" t="e">
        <f aca="false">F232+G232+H232+I232+J232+K232</f>
        <v>#VALUE!</v>
      </c>
    </row>
    <row r="233" customFormat="false" ht="11.25" hidden="false" customHeight="true" outlineLevel="0" collapsed="false">
      <c r="A233" s="65"/>
      <c r="B233" s="200"/>
      <c r="C233" s="19"/>
      <c r="D233" s="77" t="s">
        <v>30</v>
      </c>
      <c r="E233" s="67"/>
      <c r="F233" s="178" t="s">
        <v>89</v>
      </c>
      <c r="G233" s="178" t="s">
        <v>89</v>
      </c>
      <c r="H233" s="68" t="e">
        <f aca="false">G233*$N$7</f>
        <v>#VALUE!</v>
      </c>
      <c r="I233" s="176" t="e">
        <f aca="false">H233*$O$7</f>
        <v>#VALUE!</v>
      </c>
      <c r="J233" s="176" t="e">
        <f aca="false">I233*$P$7</f>
        <v>#VALUE!</v>
      </c>
      <c r="K233" s="68" t="e">
        <f aca="false">J233*$Q$7</f>
        <v>#VALUE!</v>
      </c>
      <c r="L233" s="68" t="e">
        <f aca="false">F233+G233+H233+I233+J233+K233</f>
        <v>#VALUE!</v>
      </c>
    </row>
    <row r="234" customFormat="false" ht="11.25" hidden="false" customHeight="true" outlineLevel="0" collapsed="false">
      <c r="A234" s="65"/>
      <c r="B234" s="200"/>
      <c r="C234" s="19"/>
      <c r="D234" s="77" t="s">
        <v>281</v>
      </c>
      <c r="E234" s="67"/>
      <c r="F234" s="178" t="s">
        <v>462</v>
      </c>
      <c r="G234" s="178" t="s">
        <v>463</v>
      </c>
      <c r="H234" s="68" t="e">
        <f aca="false">G234*$N$7</f>
        <v>#VALUE!</v>
      </c>
      <c r="I234" s="176" t="e">
        <f aca="false">H234*$O$7</f>
        <v>#VALUE!</v>
      </c>
      <c r="J234" s="176" t="e">
        <f aca="false">I234*$P$7</f>
        <v>#VALUE!</v>
      </c>
      <c r="K234" s="68" t="e">
        <f aca="false">J234*$Q$7</f>
        <v>#VALUE!</v>
      </c>
      <c r="L234" s="68" t="e">
        <f aca="false">F234+G234+H234+I234+J234+K234</f>
        <v>#VALUE!</v>
      </c>
    </row>
    <row r="235" customFormat="false" ht="11.25" hidden="false" customHeight="true" outlineLevel="0" collapsed="false">
      <c r="A235" s="65"/>
      <c r="B235" s="200"/>
      <c r="C235" s="19"/>
      <c r="D235" s="77" t="s">
        <v>32</v>
      </c>
      <c r="E235" s="67"/>
      <c r="F235" s="178" t="s">
        <v>89</v>
      </c>
      <c r="G235" s="178" t="s">
        <v>89</v>
      </c>
      <c r="H235" s="68" t="e">
        <f aca="false">G235*$N$7</f>
        <v>#VALUE!</v>
      </c>
      <c r="I235" s="176" t="e">
        <f aca="false">H235*$O$7</f>
        <v>#VALUE!</v>
      </c>
      <c r="J235" s="176" t="e">
        <f aca="false">I235*$P$7</f>
        <v>#VALUE!</v>
      </c>
      <c r="K235" s="68" t="e">
        <f aca="false">J235*$Q$7</f>
        <v>#VALUE!</v>
      </c>
      <c r="L235" s="68" t="e">
        <f aca="false">F235+G235+H235+I235+J235+K235</f>
        <v>#VALUE!</v>
      </c>
    </row>
    <row r="236" customFormat="false" ht="11.25" hidden="false" customHeight="true" outlineLevel="0" collapsed="false">
      <c r="A236" s="20" t="s">
        <v>464</v>
      </c>
      <c r="B236" s="115" t="s">
        <v>465</v>
      </c>
      <c r="C236" s="19" t="s">
        <v>35</v>
      </c>
      <c r="D236" s="77" t="s">
        <v>28</v>
      </c>
      <c r="E236" s="67"/>
      <c r="F236" s="81" t="e">
        <f aca="false">F237+F238+F239+F240</f>
        <v>#VALUE!</v>
      </c>
      <c r="G236" s="81" t="e">
        <f aca="false">G237+G238+G239+G240</f>
        <v>#VALUE!</v>
      </c>
      <c r="H236" s="81" t="e">
        <f aca="false">H237+H238+H239+H240</f>
        <v>#VALUE!</v>
      </c>
      <c r="I236" s="81" t="e">
        <f aca="false">I237+I238+I239+I240</f>
        <v>#VALUE!</v>
      </c>
      <c r="J236" s="81" t="e">
        <f aca="false">J237+J238+J239+J240</f>
        <v>#VALUE!</v>
      </c>
      <c r="K236" s="81" t="e">
        <f aca="false">K237+K238+K239+K240</f>
        <v>#VALUE!</v>
      </c>
      <c r="L236" s="81" t="e">
        <f aca="false">L237+L238+L239+L240</f>
        <v>#VALUE!</v>
      </c>
    </row>
    <row r="237" customFormat="false" ht="11.25" hidden="false" customHeight="true" outlineLevel="0" collapsed="false">
      <c r="A237" s="65"/>
      <c r="B237" s="115"/>
      <c r="C237" s="19"/>
      <c r="D237" s="77" t="s">
        <v>29</v>
      </c>
      <c r="E237" s="67"/>
      <c r="F237" s="178" t="s">
        <v>89</v>
      </c>
      <c r="G237" s="178" t="s">
        <v>89</v>
      </c>
      <c r="H237" s="68" t="e">
        <f aca="false">G237*$N$7</f>
        <v>#VALUE!</v>
      </c>
      <c r="I237" s="176" t="e">
        <f aca="false">H237*$O$7</f>
        <v>#VALUE!</v>
      </c>
      <c r="J237" s="176" t="e">
        <f aca="false">I237*$P$7</f>
        <v>#VALUE!</v>
      </c>
      <c r="K237" s="68" t="e">
        <f aca="false">J237*$Q$7</f>
        <v>#VALUE!</v>
      </c>
      <c r="L237" s="68" t="e">
        <f aca="false">F237+G237+H237+I237+J237+K237</f>
        <v>#VALUE!</v>
      </c>
    </row>
    <row r="238" customFormat="false" ht="11.25" hidden="false" customHeight="true" outlineLevel="0" collapsed="false">
      <c r="A238" s="65"/>
      <c r="B238" s="115"/>
      <c r="C238" s="19"/>
      <c r="D238" s="77" t="s">
        <v>30</v>
      </c>
      <c r="E238" s="67"/>
      <c r="F238" s="178" t="s">
        <v>466</v>
      </c>
      <c r="G238" s="178" t="s">
        <v>466</v>
      </c>
      <c r="H238" s="68" t="e">
        <f aca="false">G238*$N$7</f>
        <v>#VALUE!</v>
      </c>
      <c r="I238" s="176" t="e">
        <f aca="false">H238*$O$7</f>
        <v>#VALUE!</v>
      </c>
      <c r="J238" s="176" t="e">
        <f aca="false">I238*$P$7</f>
        <v>#VALUE!</v>
      </c>
      <c r="K238" s="68" t="e">
        <f aca="false">J238*$Q$7</f>
        <v>#VALUE!</v>
      </c>
      <c r="L238" s="68" t="e">
        <f aca="false">F238+G238+H238+I238+J238+K238</f>
        <v>#VALUE!</v>
      </c>
    </row>
    <row r="239" customFormat="false" ht="11.25" hidden="false" customHeight="true" outlineLevel="0" collapsed="false">
      <c r="A239" s="65"/>
      <c r="B239" s="115"/>
      <c r="C239" s="19"/>
      <c r="D239" s="77" t="s">
        <v>281</v>
      </c>
      <c r="E239" s="67"/>
      <c r="F239" s="178" t="s">
        <v>467</v>
      </c>
      <c r="G239" s="178" t="s">
        <v>468</v>
      </c>
      <c r="H239" s="68" t="e">
        <f aca="false">G239*$N$7</f>
        <v>#VALUE!</v>
      </c>
      <c r="I239" s="176" t="e">
        <f aca="false">H239*$O$7</f>
        <v>#VALUE!</v>
      </c>
      <c r="J239" s="176" t="e">
        <f aca="false">I239*$P$7</f>
        <v>#VALUE!</v>
      </c>
      <c r="K239" s="68" t="e">
        <f aca="false">J239*$Q$7</f>
        <v>#VALUE!</v>
      </c>
      <c r="L239" s="68" t="e">
        <f aca="false">F239+G239+H239+I239+J239+K239</f>
        <v>#VALUE!</v>
      </c>
    </row>
    <row r="240" customFormat="false" ht="11.25" hidden="false" customHeight="true" outlineLevel="0" collapsed="false">
      <c r="A240" s="65"/>
      <c r="B240" s="115"/>
      <c r="C240" s="19"/>
      <c r="D240" s="77" t="s">
        <v>32</v>
      </c>
      <c r="E240" s="67"/>
      <c r="F240" s="178" t="s">
        <v>89</v>
      </c>
      <c r="G240" s="178" t="s">
        <v>89</v>
      </c>
      <c r="H240" s="68" t="e">
        <f aca="false">G240*$N$7</f>
        <v>#VALUE!</v>
      </c>
      <c r="I240" s="176" t="e">
        <f aca="false">H240*$O$7</f>
        <v>#VALUE!</v>
      </c>
      <c r="J240" s="176" t="e">
        <f aca="false">I240*$P$7</f>
        <v>#VALUE!</v>
      </c>
      <c r="K240" s="68" t="e">
        <f aca="false">J240*$Q$7</f>
        <v>#VALUE!</v>
      </c>
      <c r="L240" s="68" t="e">
        <f aca="false">F240+G240+H240+I240+J240+K240</f>
        <v>#VALUE!</v>
      </c>
    </row>
    <row r="241" customFormat="false" ht="11.25" hidden="false" customHeight="true" outlineLevel="0" collapsed="false">
      <c r="A241" s="20" t="s">
        <v>469</v>
      </c>
      <c r="B241" s="19" t="s">
        <v>95</v>
      </c>
      <c r="C241" s="19" t="s">
        <v>35</v>
      </c>
      <c r="D241" s="77" t="s">
        <v>28</v>
      </c>
      <c r="E241" s="67"/>
      <c r="F241" s="81" t="e">
        <f aca="false">F242+F243+F244+F245</f>
        <v>#VALUE!</v>
      </c>
      <c r="G241" s="81" t="e">
        <f aca="false">G242+G243+G244+G245</f>
        <v>#VALUE!</v>
      </c>
      <c r="H241" s="81" t="e">
        <f aca="false">H242+H243+H244+H245</f>
        <v>#VALUE!</v>
      </c>
      <c r="I241" s="81" t="e">
        <f aca="false">I242+I243+I244+I245</f>
        <v>#VALUE!</v>
      </c>
      <c r="J241" s="81" t="e">
        <f aca="false">J242+J243+J244+J245</f>
        <v>#VALUE!</v>
      </c>
      <c r="K241" s="81" t="e">
        <f aca="false">K242+K243+K244+K245</f>
        <v>#VALUE!</v>
      </c>
      <c r="L241" s="81" t="e">
        <f aca="false">L242+L243+L244+L245</f>
        <v>#VALUE!</v>
      </c>
    </row>
    <row r="242" customFormat="false" ht="11.25" hidden="false" customHeight="true" outlineLevel="0" collapsed="false">
      <c r="A242" s="65"/>
      <c r="B242" s="19"/>
      <c r="C242" s="19"/>
      <c r="D242" s="77" t="s">
        <v>29</v>
      </c>
      <c r="E242" s="67"/>
      <c r="F242" s="178" t="s">
        <v>89</v>
      </c>
      <c r="G242" s="178" t="s">
        <v>89</v>
      </c>
      <c r="H242" s="68" t="e">
        <f aca="false">G242*$N$7</f>
        <v>#VALUE!</v>
      </c>
      <c r="I242" s="176" t="e">
        <f aca="false">H242*$O$7</f>
        <v>#VALUE!</v>
      </c>
      <c r="J242" s="176" t="e">
        <f aca="false">I242*$P$7</f>
        <v>#VALUE!</v>
      </c>
      <c r="K242" s="68" t="e">
        <f aca="false">J242*$Q$7</f>
        <v>#VALUE!</v>
      </c>
      <c r="L242" s="68" t="e">
        <f aca="false">F242+G242+H242+I242+J242+K242</f>
        <v>#VALUE!</v>
      </c>
    </row>
    <row r="243" customFormat="false" ht="11.25" hidden="false" customHeight="true" outlineLevel="0" collapsed="false">
      <c r="A243" s="65"/>
      <c r="B243" s="19"/>
      <c r="C243" s="19"/>
      <c r="D243" s="77" t="s">
        <v>30</v>
      </c>
      <c r="E243" s="67"/>
      <c r="F243" s="178" t="s">
        <v>470</v>
      </c>
      <c r="G243" s="178" t="s">
        <v>470</v>
      </c>
      <c r="H243" s="68" t="e">
        <f aca="false">G243*$N$7</f>
        <v>#VALUE!</v>
      </c>
      <c r="I243" s="176" t="e">
        <f aca="false">H243*$O$7</f>
        <v>#VALUE!</v>
      </c>
      <c r="J243" s="176" t="e">
        <f aca="false">I243*$P$7</f>
        <v>#VALUE!</v>
      </c>
      <c r="K243" s="68" t="e">
        <f aca="false">J243*$Q$7</f>
        <v>#VALUE!</v>
      </c>
      <c r="L243" s="68" t="e">
        <f aca="false">F243+G243+H243+I243+J243+K243</f>
        <v>#VALUE!</v>
      </c>
    </row>
    <row r="244" customFormat="false" ht="11.25" hidden="false" customHeight="true" outlineLevel="0" collapsed="false">
      <c r="A244" s="65"/>
      <c r="B244" s="19"/>
      <c r="C244" s="19"/>
      <c r="D244" s="77" t="s">
        <v>281</v>
      </c>
      <c r="E244" s="67"/>
      <c r="F244" s="178" t="s">
        <v>89</v>
      </c>
      <c r="G244" s="178" t="s">
        <v>89</v>
      </c>
      <c r="H244" s="68" t="e">
        <f aca="false">G244*$N$7</f>
        <v>#VALUE!</v>
      </c>
      <c r="I244" s="176" t="e">
        <f aca="false">H244*$O$7</f>
        <v>#VALUE!</v>
      </c>
      <c r="J244" s="176" t="e">
        <f aca="false">I244*$P$7</f>
        <v>#VALUE!</v>
      </c>
      <c r="K244" s="68" t="e">
        <f aca="false">J244*$Q$7</f>
        <v>#VALUE!</v>
      </c>
      <c r="L244" s="68" t="e">
        <f aca="false">F244+G244+H244+I244+J244+K244</f>
        <v>#VALUE!</v>
      </c>
    </row>
    <row r="245" customFormat="false" ht="11.25" hidden="false" customHeight="true" outlineLevel="0" collapsed="false">
      <c r="A245" s="65"/>
      <c r="B245" s="19"/>
      <c r="C245" s="19"/>
      <c r="D245" s="77" t="s">
        <v>32</v>
      </c>
      <c r="E245" s="67"/>
      <c r="F245" s="178" t="s">
        <v>89</v>
      </c>
      <c r="G245" s="178" t="s">
        <v>89</v>
      </c>
      <c r="H245" s="68" t="e">
        <f aca="false">G245*$N$7</f>
        <v>#VALUE!</v>
      </c>
      <c r="I245" s="176" t="e">
        <f aca="false">H245*$O$7</f>
        <v>#VALUE!</v>
      </c>
      <c r="J245" s="176" t="e">
        <f aca="false">I245*$P$7</f>
        <v>#VALUE!</v>
      </c>
      <c r="K245" s="68" t="e">
        <f aca="false">J245*$Q$7</f>
        <v>#VALUE!</v>
      </c>
      <c r="L245" s="68" t="e">
        <f aca="false">F245+G245+H245+I245+J245+K245</f>
        <v>#VALUE!</v>
      </c>
    </row>
    <row r="246" customFormat="false" ht="11.25" hidden="false" customHeight="true" outlineLevel="0" collapsed="false">
      <c r="A246" s="20" t="s">
        <v>471</v>
      </c>
      <c r="B246" s="19" t="s">
        <v>97</v>
      </c>
      <c r="C246" s="19" t="s">
        <v>35</v>
      </c>
      <c r="D246" s="77" t="s">
        <v>28</v>
      </c>
      <c r="E246" s="67"/>
      <c r="F246" s="81" t="e">
        <f aca="false">F247+F248+F249+F250</f>
        <v>#VALUE!</v>
      </c>
      <c r="G246" s="81" t="e">
        <f aca="false">G247+G248+G249+G250</f>
        <v>#VALUE!</v>
      </c>
      <c r="H246" s="81" t="e">
        <f aca="false">H247+H248+H249+H250</f>
        <v>#VALUE!</v>
      </c>
      <c r="I246" s="81" t="e">
        <f aca="false">I247+I248+I249+I250</f>
        <v>#VALUE!</v>
      </c>
      <c r="J246" s="81" t="e">
        <f aca="false">J247+J248+J249+J250</f>
        <v>#VALUE!</v>
      </c>
      <c r="K246" s="81" t="e">
        <f aca="false">K247+K248+K249+K250</f>
        <v>#VALUE!</v>
      </c>
      <c r="L246" s="81" t="e">
        <f aca="false">L247+L248+L249+L250</f>
        <v>#VALUE!</v>
      </c>
    </row>
    <row r="247" customFormat="false" ht="11.25" hidden="false" customHeight="true" outlineLevel="0" collapsed="false">
      <c r="A247" s="65"/>
      <c r="B247" s="19"/>
      <c r="C247" s="19"/>
      <c r="D247" s="77" t="s">
        <v>29</v>
      </c>
      <c r="E247" s="67"/>
      <c r="F247" s="178" t="s">
        <v>89</v>
      </c>
      <c r="G247" s="178" t="s">
        <v>89</v>
      </c>
      <c r="H247" s="68" t="e">
        <f aca="false">G247*$N$7</f>
        <v>#VALUE!</v>
      </c>
      <c r="I247" s="176" t="e">
        <f aca="false">H247*$O$7</f>
        <v>#VALUE!</v>
      </c>
      <c r="J247" s="176" t="e">
        <f aca="false">I247*$P$7</f>
        <v>#VALUE!</v>
      </c>
      <c r="K247" s="68" t="e">
        <f aca="false">J247*$Q$7</f>
        <v>#VALUE!</v>
      </c>
      <c r="L247" s="68" t="e">
        <f aca="false">F247+G247+H247+I247+J247+K247</f>
        <v>#VALUE!</v>
      </c>
    </row>
    <row r="248" customFormat="false" ht="11.25" hidden="false" customHeight="true" outlineLevel="0" collapsed="false">
      <c r="A248" s="65"/>
      <c r="B248" s="19"/>
      <c r="C248" s="19"/>
      <c r="D248" s="77" t="s">
        <v>30</v>
      </c>
      <c r="E248" s="67"/>
      <c r="F248" s="178" t="s">
        <v>89</v>
      </c>
      <c r="G248" s="178" t="s">
        <v>89</v>
      </c>
      <c r="H248" s="68" t="e">
        <f aca="false">G248*$N$7</f>
        <v>#VALUE!</v>
      </c>
      <c r="I248" s="176" t="e">
        <f aca="false">H248*$O$7</f>
        <v>#VALUE!</v>
      </c>
      <c r="J248" s="176" t="e">
        <f aca="false">I248*$P$7</f>
        <v>#VALUE!</v>
      </c>
      <c r="K248" s="68" t="e">
        <f aca="false">J248*$Q$7</f>
        <v>#VALUE!</v>
      </c>
      <c r="L248" s="68" t="e">
        <f aca="false">F248+G248+H248+I248+J248+K248</f>
        <v>#VALUE!</v>
      </c>
    </row>
    <row r="249" customFormat="false" ht="11.25" hidden="false" customHeight="true" outlineLevel="0" collapsed="false">
      <c r="A249" s="65"/>
      <c r="B249" s="19"/>
      <c r="C249" s="19"/>
      <c r="D249" s="77" t="s">
        <v>281</v>
      </c>
      <c r="E249" s="67"/>
      <c r="F249" s="178" t="s">
        <v>472</v>
      </c>
      <c r="G249" s="178" t="s">
        <v>473</v>
      </c>
      <c r="H249" s="68" t="e">
        <f aca="false">G249*$N$7</f>
        <v>#VALUE!</v>
      </c>
      <c r="I249" s="176" t="e">
        <f aca="false">H249*$O$7</f>
        <v>#VALUE!</v>
      </c>
      <c r="J249" s="176" t="e">
        <f aca="false">I249*$P$7</f>
        <v>#VALUE!</v>
      </c>
      <c r="K249" s="68" t="e">
        <f aca="false">J249*$Q$7</f>
        <v>#VALUE!</v>
      </c>
      <c r="L249" s="68" t="e">
        <f aca="false">F249+G249+H249+I249+J249+K249</f>
        <v>#VALUE!</v>
      </c>
    </row>
    <row r="250" customFormat="false" ht="11.25" hidden="false" customHeight="true" outlineLevel="0" collapsed="false">
      <c r="A250" s="65"/>
      <c r="B250" s="19"/>
      <c r="C250" s="19"/>
      <c r="D250" s="77" t="s">
        <v>32</v>
      </c>
      <c r="E250" s="67"/>
      <c r="F250" s="178" t="s">
        <v>89</v>
      </c>
      <c r="G250" s="178" t="s">
        <v>89</v>
      </c>
      <c r="H250" s="68" t="e">
        <f aca="false">G250*$N$7</f>
        <v>#VALUE!</v>
      </c>
      <c r="I250" s="176" t="e">
        <f aca="false">H250*$O$7</f>
        <v>#VALUE!</v>
      </c>
      <c r="J250" s="176" t="e">
        <f aca="false">I250*$P$7</f>
        <v>#VALUE!</v>
      </c>
      <c r="K250" s="68" t="e">
        <f aca="false">J250*$Q$7</f>
        <v>#VALUE!</v>
      </c>
      <c r="L250" s="68" t="e">
        <f aca="false">F250+G250+H250+I250+J250+K250</f>
        <v>#VALUE!</v>
      </c>
    </row>
    <row r="251" customFormat="false" ht="11.25" hidden="false" customHeight="true" outlineLevel="0" collapsed="false">
      <c r="A251" s="20" t="s">
        <v>474</v>
      </c>
      <c r="B251" s="19" t="s">
        <v>99</v>
      </c>
      <c r="C251" s="19" t="s">
        <v>35</v>
      </c>
      <c r="D251" s="77" t="s">
        <v>28</v>
      </c>
      <c r="E251" s="67"/>
      <c r="F251" s="81" t="e">
        <f aca="false">F252+F253+F254+F255</f>
        <v>#VALUE!</v>
      </c>
      <c r="G251" s="81" t="e">
        <f aca="false">G252+G253+G254+G255</f>
        <v>#VALUE!</v>
      </c>
      <c r="H251" s="81" t="e">
        <f aca="false">H252+H253+H254+H255</f>
        <v>#VALUE!</v>
      </c>
      <c r="I251" s="81" t="e">
        <f aca="false">I252+I253+I254+I255</f>
        <v>#VALUE!</v>
      </c>
      <c r="J251" s="81" t="e">
        <f aca="false">J252+J253+J254+J255</f>
        <v>#VALUE!</v>
      </c>
      <c r="K251" s="81" t="e">
        <f aca="false">K252+K253+K254+K255</f>
        <v>#VALUE!</v>
      </c>
      <c r="L251" s="81" t="e">
        <f aca="false">L252+L253+L254+L255</f>
        <v>#VALUE!</v>
      </c>
    </row>
    <row r="252" customFormat="false" ht="11.25" hidden="false" customHeight="true" outlineLevel="0" collapsed="false">
      <c r="A252" s="65"/>
      <c r="B252" s="19"/>
      <c r="C252" s="19"/>
      <c r="D252" s="77" t="s">
        <v>29</v>
      </c>
      <c r="E252" s="67"/>
      <c r="F252" s="178" t="s">
        <v>89</v>
      </c>
      <c r="G252" s="178" t="s">
        <v>89</v>
      </c>
      <c r="H252" s="68" t="e">
        <f aca="false">G252*$N$7</f>
        <v>#VALUE!</v>
      </c>
      <c r="I252" s="176" t="e">
        <f aca="false">H252*$O$7</f>
        <v>#VALUE!</v>
      </c>
      <c r="J252" s="176" t="e">
        <f aca="false">I252*$P$7</f>
        <v>#VALUE!</v>
      </c>
      <c r="K252" s="68" t="e">
        <f aca="false">J252*$Q$7</f>
        <v>#VALUE!</v>
      </c>
      <c r="L252" s="68" t="e">
        <f aca="false">F252+G252+H252+I252+J252+K252</f>
        <v>#VALUE!</v>
      </c>
    </row>
    <row r="253" customFormat="false" ht="11.25" hidden="false" customHeight="true" outlineLevel="0" collapsed="false">
      <c r="A253" s="65"/>
      <c r="B253" s="19"/>
      <c r="C253" s="19"/>
      <c r="D253" s="77" t="s">
        <v>30</v>
      </c>
      <c r="E253" s="67"/>
      <c r="F253" s="178" t="s">
        <v>475</v>
      </c>
      <c r="G253" s="178" t="s">
        <v>475</v>
      </c>
      <c r="H253" s="68" t="e">
        <f aca="false">G253*$N$7</f>
        <v>#VALUE!</v>
      </c>
      <c r="I253" s="176" t="e">
        <f aca="false">H253*$O$7</f>
        <v>#VALUE!</v>
      </c>
      <c r="J253" s="176" t="e">
        <f aca="false">I253*$P$7</f>
        <v>#VALUE!</v>
      </c>
      <c r="K253" s="68" t="e">
        <f aca="false">J253*$Q$7</f>
        <v>#VALUE!</v>
      </c>
      <c r="L253" s="68" t="e">
        <f aca="false">F253+G253+H253+I253+J253+K253</f>
        <v>#VALUE!</v>
      </c>
    </row>
    <row r="254" customFormat="false" ht="11.25" hidden="false" customHeight="true" outlineLevel="0" collapsed="false">
      <c r="A254" s="65"/>
      <c r="B254" s="19"/>
      <c r="C254" s="19"/>
      <c r="D254" s="77" t="s">
        <v>281</v>
      </c>
      <c r="E254" s="67"/>
      <c r="F254" s="178" t="s">
        <v>476</v>
      </c>
      <c r="G254" s="178" t="s">
        <v>476</v>
      </c>
      <c r="H254" s="68" t="e">
        <f aca="false">G254*$N$7</f>
        <v>#VALUE!</v>
      </c>
      <c r="I254" s="176" t="e">
        <f aca="false">H254*$O$7</f>
        <v>#VALUE!</v>
      </c>
      <c r="J254" s="176" t="e">
        <f aca="false">I254*$P$7</f>
        <v>#VALUE!</v>
      </c>
      <c r="K254" s="68" t="e">
        <f aca="false">J254*$Q$7</f>
        <v>#VALUE!</v>
      </c>
      <c r="L254" s="68" t="e">
        <f aca="false">F254+G254+H254+I254+J254+K254</f>
        <v>#VALUE!</v>
      </c>
    </row>
    <row r="255" customFormat="false" ht="11.25" hidden="false" customHeight="true" outlineLevel="0" collapsed="false">
      <c r="A255" s="65"/>
      <c r="B255" s="19"/>
      <c r="C255" s="19"/>
      <c r="D255" s="77" t="s">
        <v>32</v>
      </c>
      <c r="E255" s="67"/>
      <c r="F255" s="178" t="s">
        <v>89</v>
      </c>
      <c r="G255" s="178" t="s">
        <v>89</v>
      </c>
      <c r="H255" s="68" t="e">
        <f aca="false">G255*$N$7</f>
        <v>#VALUE!</v>
      </c>
      <c r="I255" s="176" t="e">
        <f aca="false">H255*$O$7</f>
        <v>#VALUE!</v>
      </c>
      <c r="J255" s="176" t="e">
        <f aca="false">I255*$P$7</f>
        <v>#VALUE!</v>
      </c>
      <c r="K255" s="68" t="e">
        <f aca="false">J255*$Q$7</f>
        <v>#VALUE!</v>
      </c>
      <c r="L255" s="68" t="e">
        <f aca="false">F255+G255+H255+I255+J255+K255</f>
        <v>#VALUE!</v>
      </c>
    </row>
    <row r="256" customFormat="false" ht="11.25" hidden="false" customHeight="true" outlineLevel="0" collapsed="false">
      <c r="A256" s="20" t="s">
        <v>477</v>
      </c>
      <c r="B256" s="19" t="s">
        <v>101</v>
      </c>
      <c r="C256" s="19" t="s">
        <v>35</v>
      </c>
      <c r="D256" s="77" t="s">
        <v>28</v>
      </c>
      <c r="E256" s="67"/>
      <c r="F256" s="81" t="e">
        <f aca="false">F257+F258+F259+F260</f>
        <v>#VALUE!</v>
      </c>
      <c r="G256" s="81" t="e">
        <f aca="false">G257+G258+G259+G260</f>
        <v>#VALUE!</v>
      </c>
      <c r="H256" s="81" t="e">
        <f aca="false">H257+H258+H259+H260</f>
        <v>#VALUE!</v>
      </c>
      <c r="I256" s="81" t="e">
        <f aca="false">I257+I258+I259+I260</f>
        <v>#VALUE!</v>
      </c>
      <c r="J256" s="81" t="e">
        <f aca="false">J257+J258+J259+J260</f>
        <v>#VALUE!</v>
      </c>
      <c r="K256" s="81" t="e">
        <f aca="false">K257+K258+K259+K260</f>
        <v>#VALUE!</v>
      </c>
      <c r="L256" s="81" t="e">
        <f aca="false">L257+L258+L259+L260</f>
        <v>#VALUE!</v>
      </c>
    </row>
    <row r="257" customFormat="false" ht="13.5" hidden="false" customHeight="true" outlineLevel="0" collapsed="false">
      <c r="A257" s="65"/>
      <c r="B257" s="19"/>
      <c r="C257" s="19"/>
      <c r="D257" s="77" t="s">
        <v>29</v>
      </c>
      <c r="E257" s="67"/>
      <c r="F257" s="178" t="s">
        <v>89</v>
      </c>
      <c r="G257" s="178" t="s">
        <v>89</v>
      </c>
      <c r="H257" s="68" t="e">
        <f aca="false">G257*$N$7</f>
        <v>#VALUE!</v>
      </c>
      <c r="I257" s="176" t="e">
        <f aca="false">H257*$O$7</f>
        <v>#VALUE!</v>
      </c>
      <c r="J257" s="176" t="e">
        <f aca="false">I257*$P$7</f>
        <v>#VALUE!</v>
      </c>
      <c r="K257" s="68" t="e">
        <f aca="false">J257*$Q$7</f>
        <v>#VALUE!</v>
      </c>
      <c r="L257" s="68" t="e">
        <f aca="false">F257+G257+H257+I257+J257+K257</f>
        <v>#VALUE!</v>
      </c>
    </row>
    <row r="258" customFormat="false" ht="13.5" hidden="false" customHeight="true" outlineLevel="0" collapsed="false">
      <c r="A258" s="65"/>
      <c r="B258" s="19"/>
      <c r="C258" s="19"/>
      <c r="D258" s="77" t="s">
        <v>30</v>
      </c>
      <c r="E258" s="67"/>
      <c r="F258" s="178" t="s">
        <v>89</v>
      </c>
      <c r="G258" s="178" t="s">
        <v>89</v>
      </c>
      <c r="H258" s="68" t="e">
        <f aca="false">G258*$N$7</f>
        <v>#VALUE!</v>
      </c>
      <c r="I258" s="176" t="e">
        <f aca="false">H258*$O$7</f>
        <v>#VALUE!</v>
      </c>
      <c r="J258" s="176" t="e">
        <f aca="false">I258*$P$7</f>
        <v>#VALUE!</v>
      </c>
      <c r="K258" s="68" t="e">
        <f aca="false">J258*$Q$7</f>
        <v>#VALUE!</v>
      </c>
      <c r="L258" s="68" t="e">
        <f aca="false">F258+G258+H258+I258+J258+K258</f>
        <v>#VALUE!</v>
      </c>
    </row>
    <row r="259" customFormat="false" ht="13.5" hidden="false" customHeight="true" outlineLevel="0" collapsed="false">
      <c r="A259" s="65"/>
      <c r="B259" s="19"/>
      <c r="C259" s="19"/>
      <c r="D259" s="77" t="s">
        <v>281</v>
      </c>
      <c r="E259" s="67"/>
      <c r="F259" s="178" t="s">
        <v>478</v>
      </c>
      <c r="G259" s="178" t="s">
        <v>478</v>
      </c>
      <c r="H259" s="68" t="e">
        <f aca="false">G259*$N$7</f>
        <v>#VALUE!</v>
      </c>
      <c r="I259" s="176" t="e">
        <f aca="false">H259*$O$7</f>
        <v>#VALUE!</v>
      </c>
      <c r="J259" s="176" t="e">
        <f aca="false">I259*$P$7</f>
        <v>#VALUE!</v>
      </c>
      <c r="K259" s="68" t="e">
        <f aca="false">J259*$Q$7</f>
        <v>#VALUE!</v>
      </c>
      <c r="L259" s="68" t="e">
        <f aca="false">F259+G259+H259+I259+J259+K259</f>
        <v>#VALUE!</v>
      </c>
    </row>
    <row r="260" customFormat="false" ht="19.5" hidden="false" customHeight="true" outlineLevel="0" collapsed="false">
      <c r="A260" s="65"/>
      <c r="B260" s="19"/>
      <c r="C260" s="19"/>
      <c r="D260" s="77" t="s">
        <v>32</v>
      </c>
      <c r="E260" s="67"/>
      <c r="F260" s="178" t="s">
        <v>89</v>
      </c>
      <c r="G260" s="178" t="s">
        <v>89</v>
      </c>
      <c r="H260" s="68" t="e">
        <f aca="false">G260*$N$7</f>
        <v>#VALUE!</v>
      </c>
      <c r="I260" s="176" t="e">
        <f aca="false">H260*$O$7</f>
        <v>#VALUE!</v>
      </c>
      <c r="J260" s="176" t="e">
        <f aca="false">I260*$P$7</f>
        <v>#VALUE!</v>
      </c>
      <c r="K260" s="68" t="e">
        <f aca="false">J260*$Q$7</f>
        <v>#VALUE!</v>
      </c>
      <c r="L260" s="68" t="e">
        <f aca="false">F260+G260+H260+I260+J260+K260</f>
        <v>#VALUE!</v>
      </c>
    </row>
    <row r="261" customFormat="false" ht="11.25" hidden="false" customHeight="true" outlineLevel="0" collapsed="false">
      <c r="A261" s="20" t="s">
        <v>479</v>
      </c>
      <c r="B261" s="19" t="s">
        <v>103</v>
      </c>
      <c r="C261" s="19" t="s">
        <v>35</v>
      </c>
      <c r="D261" s="77" t="s">
        <v>28</v>
      </c>
      <c r="E261" s="67"/>
      <c r="F261" s="81" t="e">
        <f aca="false">F262+F263+F264+F265</f>
        <v>#VALUE!</v>
      </c>
      <c r="G261" s="81" t="e">
        <f aca="false">G262+G263+G264+G265</f>
        <v>#VALUE!</v>
      </c>
      <c r="H261" s="81" t="e">
        <f aca="false">H262+H263+H264+H265</f>
        <v>#VALUE!</v>
      </c>
      <c r="I261" s="81" t="e">
        <f aca="false">I262+I263+I264+I265</f>
        <v>#VALUE!</v>
      </c>
      <c r="J261" s="81" t="e">
        <f aca="false">J262+J263+J264+J265</f>
        <v>#VALUE!</v>
      </c>
      <c r="K261" s="81" t="e">
        <f aca="false">K262+K263+K264+K265</f>
        <v>#VALUE!</v>
      </c>
      <c r="L261" s="81" t="e">
        <f aca="false">L262+L263+L264+L265</f>
        <v>#VALUE!</v>
      </c>
    </row>
    <row r="262" customFormat="false" ht="11.25" hidden="false" customHeight="true" outlineLevel="0" collapsed="false">
      <c r="A262" s="65"/>
      <c r="B262" s="19"/>
      <c r="C262" s="19"/>
      <c r="D262" s="77" t="s">
        <v>29</v>
      </c>
      <c r="E262" s="67"/>
      <c r="F262" s="178" t="s">
        <v>480</v>
      </c>
      <c r="G262" s="178" t="s">
        <v>481</v>
      </c>
      <c r="H262" s="68" t="e">
        <f aca="false">G262*$N$7</f>
        <v>#VALUE!</v>
      </c>
      <c r="I262" s="176" t="e">
        <f aca="false">H262*$O$7</f>
        <v>#VALUE!</v>
      </c>
      <c r="J262" s="176" t="e">
        <f aca="false">I262*$P$7</f>
        <v>#VALUE!</v>
      </c>
      <c r="K262" s="68" t="e">
        <f aca="false">J262*$Q$7</f>
        <v>#VALUE!</v>
      </c>
      <c r="L262" s="68" t="e">
        <f aca="false">F262+G262+H262+I262+J262+K262</f>
        <v>#VALUE!</v>
      </c>
    </row>
    <row r="263" customFormat="false" ht="11.25" hidden="false" customHeight="true" outlineLevel="0" collapsed="false">
      <c r="A263" s="65"/>
      <c r="B263" s="19"/>
      <c r="C263" s="19"/>
      <c r="D263" s="77" t="s">
        <v>30</v>
      </c>
      <c r="E263" s="67"/>
      <c r="F263" s="178" t="s">
        <v>482</v>
      </c>
      <c r="G263" s="178" t="s">
        <v>483</v>
      </c>
      <c r="H263" s="68" t="e">
        <f aca="false">G263*$N$7</f>
        <v>#VALUE!</v>
      </c>
      <c r="I263" s="176" t="e">
        <f aca="false">H263*$O$7</f>
        <v>#VALUE!</v>
      </c>
      <c r="J263" s="176" t="e">
        <f aca="false">I263*$P$7</f>
        <v>#VALUE!</v>
      </c>
      <c r="K263" s="68" t="e">
        <f aca="false">J263*$Q$7</f>
        <v>#VALUE!</v>
      </c>
      <c r="L263" s="68" t="e">
        <f aca="false">F263+G263+H263+I263+J263+K263</f>
        <v>#VALUE!</v>
      </c>
    </row>
    <row r="264" customFormat="false" ht="11.25" hidden="false" customHeight="true" outlineLevel="0" collapsed="false">
      <c r="A264" s="65"/>
      <c r="B264" s="19"/>
      <c r="C264" s="19"/>
      <c r="D264" s="77" t="s">
        <v>281</v>
      </c>
      <c r="E264" s="67"/>
      <c r="F264" s="178" t="s">
        <v>484</v>
      </c>
      <c r="G264" s="178" t="s">
        <v>484</v>
      </c>
      <c r="H264" s="68" t="e">
        <f aca="false">G264*$N$7</f>
        <v>#VALUE!</v>
      </c>
      <c r="I264" s="176" t="e">
        <f aca="false">H264*$O$7</f>
        <v>#VALUE!</v>
      </c>
      <c r="J264" s="176" t="e">
        <f aca="false">I264*$P$7</f>
        <v>#VALUE!</v>
      </c>
      <c r="K264" s="68" t="e">
        <f aca="false">J264*$Q$7</f>
        <v>#VALUE!</v>
      </c>
      <c r="L264" s="68" t="e">
        <f aca="false">F264+G264+H264+I264+J264+K264</f>
        <v>#VALUE!</v>
      </c>
    </row>
    <row r="265" customFormat="false" ht="11.25" hidden="false" customHeight="true" outlineLevel="0" collapsed="false">
      <c r="A265" s="65"/>
      <c r="B265" s="19"/>
      <c r="C265" s="19"/>
      <c r="D265" s="77" t="s">
        <v>32</v>
      </c>
      <c r="E265" s="67"/>
      <c r="F265" s="178" t="s">
        <v>89</v>
      </c>
      <c r="G265" s="178" t="s">
        <v>89</v>
      </c>
      <c r="H265" s="68" t="e">
        <f aca="false">G265*$N$7</f>
        <v>#VALUE!</v>
      </c>
      <c r="I265" s="176" t="e">
        <f aca="false">H265*$O$7</f>
        <v>#VALUE!</v>
      </c>
      <c r="J265" s="176" t="e">
        <f aca="false">I265*$P$7</f>
        <v>#VALUE!</v>
      </c>
      <c r="K265" s="68" t="e">
        <f aca="false">J265*$Q$7</f>
        <v>#VALUE!</v>
      </c>
      <c r="L265" s="68" t="e">
        <f aca="false">F265+G265+H265+I265+J265+K265</f>
        <v>#VALUE!</v>
      </c>
    </row>
    <row r="266" customFormat="false" ht="11.25" hidden="false" customHeight="true" outlineLevel="0" collapsed="false">
      <c r="A266" s="20" t="s">
        <v>485</v>
      </c>
      <c r="B266" s="19" t="s">
        <v>105</v>
      </c>
      <c r="C266" s="19" t="s">
        <v>35</v>
      </c>
      <c r="D266" s="77" t="s">
        <v>28</v>
      </c>
      <c r="E266" s="67"/>
      <c r="F266" s="81" t="e">
        <f aca="false">F267+F268+F269+F270</f>
        <v>#VALUE!</v>
      </c>
      <c r="G266" s="81" t="e">
        <f aca="false">G267+G268+G269+G270</f>
        <v>#VALUE!</v>
      </c>
      <c r="H266" s="81" t="e">
        <f aca="false">H267+H268+H269+H270</f>
        <v>#VALUE!</v>
      </c>
      <c r="I266" s="81" t="e">
        <f aca="false">I267+I268+I269+I270</f>
        <v>#VALUE!</v>
      </c>
      <c r="J266" s="81" t="e">
        <f aca="false">J267+J268+J269+J270</f>
        <v>#VALUE!</v>
      </c>
      <c r="K266" s="81" t="e">
        <f aca="false">K267+K268+K269+K270</f>
        <v>#VALUE!</v>
      </c>
      <c r="L266" s="81" t="e">
        <f aca="false">L267+L268+L269+L270</f>
        <v>#VALUE!</v>
      </c>
    </row>
    <row r="267" customFormat="false" ht="11.25" hidden="false" customHeight="true" outlineLevel="0" collapsed="false">
      <c r="A267" s="65"/>
      <c r="B267" s="19"/>
      <c r="C267" s="19"/>
      <c r="D267" s="77" t="s">
        <v>29</v>
      </c>
      <c r="E267" s="67"/>
      <c r="F267" s="178" t="s">
        <v>89</v>
      </c>
      <c r="G267" s="178" t="s">
        <v>89</v>
      </c>
      <c r="H267" s="68" t="e">
        <f aca="false">G267*$N$7</f>
        <v>#VALUE!</v>
      </c>
      <c r="I267" s="176" t="e">
        <f aca="false">H267*$O$7</f>
        <v>#VALUE!</v>
      </c>
      <c r="J267" s="176" t="e">
        <f aca="false">I267*$P$7</f>
        <v>#VALUE!</v>
      </c>
      <c r="K267" s="68" t="e">
        <f aca="false">J267*$Q$7</f>
        <v>#VALUE!</v>
      </c>
      <c r="L267" s="68" t="e">
        <f aca="false">F267+G267+H267+I267+J267+K267</f>
        <v>#VALUE!</v>
      </c>
    </row>
    <row r="268" customFormat="false" ht="11.25" hidden="false" customHeight="true" outlineLevel="0" collapsed="false">
      <c r="A268" s="65"/>
      <c r="B268" s="19"/>
      <c r="C268" s="19"/>
      <c r="D268" s="77" t="s">
        <v>30</v>
      </c>
      <c r="E268" s="67"/>
      <c r="F268" s="178" t="s">
        <v>486</v>
      </c>
      <c r="G268" s="178" t="s">
        <v>486</v>
      </c>
      <c r="H268" s="68" t="e">
        <f aca="false">G268*$N$7</f>
        <v>#VALUE!</v>
      </c>
      <c r="I268" s="176" t="e">
        <f aca="false">H268*$O$7</f>
        <v>#VALUE!</v>
      </c>
      <c r="J268" s="176" t="e">
        <f aca="false">I268*$P$7</f>
        <v>#VALUE!</v>
      </c>
      <c r="K268" s="68" t="e">
        <f aca="false">J268*$Q$7</f>
        <v>#VALUE!</v>
      </c>
      <c r="L268" s="68" t="e">
        <f aca="false">F268+G268+H268+I268+J268+K268</f>
        <v>#VALUE!</v>
      </c>
    </row>
    <row r="269" customFormat="false" ht="11.25" hidden="false" customHeight="true" outlineLevel="0" collapsed="false">
      <c r="A269" s="65"/>
      <c r="B269" s="19"/>
      <c r="C269" s="19"/>
      <c r="D269" s="77" t="s">
        <v>281</v>
      </c>
      <c r="E269" s="67"/>
      <c r="F269" s="178" t="s">
        <v>487</v>
      </c>
      <c r="G269" s="178" t="s">
        <v>487</v>
      </c>
      <c r="H269" s="68" t="e">
        <f aca="false">G269*$N$7</f>
        <v>#VALUE!</v>
      </c>
      <c r="I269" s="176" t="e">
        <f aca="false">H269*$O$7</f>
        <v>#VALUE!</v>
      </c>
      <c r="J269" s="176" t="e">
        <f aca="false">I269*$P$7</f>
        <v>#VALUE!</v>
      </c>
      <c r="K269" s="68" t="e">
        <f aca="false">J269*$Q$7</f>
        <v>#VALUE!</v>
      </c>
      <c r="L269" s="68" t="e">
        <f aca="false">F269+G269+H269+I269+J269+K269</f>
        <v>#VALUE!</v>
      </c>
    </row>
    <row r="270" customFormat="false" ht="11.25" hidden="false" customHeight="true" outlineLevel="0" collapsed="false">
      <c r="A270" s="65"/>
      <c r="B270" s="19"/>
      <c r="C270" s="19"/>
      <c r="D270" s="77" t="s">
        <v>32</v>
      </c>
      <c r="E270" s="67"/>
      <c r="F270" s="178" t="s">
        <v>89</v>
      </c>
      <c r="G270" s="178" t="s">
        <v>89</v>
      </c>
      <c r="H270" s="68" t="e">
        <f aca="false">G270*$N$7</f>
        <v>#VALUE!</v>
      </c>
      <c r="I270" s="176" t="e">
        <f aca="false">H270*$O$7</f>
        <v>#VALUE!</v>
      </c>
      <c r="J270" s="176" t="e">
        <f aca="false">I270*$P$7</f>
        <v>#VALUE!</v>
      </c>
      <c r="K270" s="68" t="e">
        <f aca="false">J270*$Q$7</f>
        <v>#VALUE!</v>
      </c>
      <c r="L270" s="68" t="e">
        <f aca="false">F270+G270+H270+I270+J270+K270</f>
        <v>#VALUE!</v>
      </c>
    </row>
    <row r="271" customFormat="false" ht="11.25" hidden="false" customHeight="true" outlineLevel="0" collapsed="false">
      <c r="A271" s="20" t="s">
        <v>488</v>
      </c>
      <c r="B271" s="19" t="s">
        <v>54</v>
      </c>
      <c r="C271" s="19" t="s">
        <v>35</v>
      </c>
      <c r="D271" s="77" t="s">
        <v>28</v>
      </c>
      <c r="E271" s="67"/>
      <c r="F271" s="81" t="e">
        <f aca="false">F272+F273+F274+F275</f>
        <v>#VALUE!</v>
      </c>
      <c r="G271" s="81" t="e">
        <f aca="false">G272+G273+G274+G275</f>
        <v>#VALUE!</v>
      </c>
      <c r="H271" s="81" t="e">
        <f aca="false">H272+H273+H274+H275</f>
        <v>#VALUE!</v>
      </c>
      <c r="I271" s="81" t="e">
        <f aca="false">I272+I273+I274+I275</f>
        <v>#VALUE!</v>
      </c>
      <c r="J271" s="81" t="e">
        <f aca="false">J272+J273+J274+J275</f>
        <v>#VALUE!</v>
      </c>
      <c r="K271" s="81" t="e">
        <f aca="false">K272+K273+K274+K275</f>
        <v>#VALUE!</v>
      </c>
      <c r="L271" s="81" t="e">
        <f aca="false">L272+L273+L274+L275</f>
        <v>#VALUE!</v>
      </c>
    </row>
    <row r="272" customFormat="false" ht="11.25" hidden="false" customHeight="true" outlineLevel="0" collapsed="false">
      <c r="A272" s="65"/>
      <c r="B272" s="19"/>
      <c r="C272" s="19"/>
      <c r="D272" s="77" t="s">
        <v>29</v>
      </c>
      <c r="E272" s="67"/>
      <c r="F272" s="178" t="s">
        <v>89</v>
      </c>
      <c r="G272" s="178" t="s">
        <v>89</v>
      </c>
      <c r="H272" s="68" t="e">
        <f aca="false">G272*$N$7</f>
        <v>#VALUE!</v>
      </c>
      <c r="I272" s="176" t="e">
        <f aca="false">H272*$O$7</f>
        <v>#VALUE!</v>
      </c>
      <c r="J272" s="176" t="e">
        <f aca="false">I272*$P$7</f>
        <v>#VALUE!</v>
      </c>
      <c r="K272" s="68" t="e">
        <f aca="false">J272*$Q$7</f>
        <v>#VALUE!</v>
      </c>
      <c r="L272" s="68" t="e">
        <f aca="false">F272+G272+H272+I272+J272+K272</f>
        <v>#VALUE!</v>
      </c>
    </row>
    <row r="273" customFormat="false" ht="11.25" hidden="false" customHeight="true" outlineLevel="0" collapsed="false">
      <c r="A273" s="65"/>
      <c r="B273" s="19"/>
      <c r="C273" s="19"/>
      <c r="D273" s="77" t="s">
        <v>30</v>
      </c>
      <c r="E273" s="67"/>
      <c r="F273" s="178" t="s">
        <v>489</v>
      </c>
      <c r="G273" s="178" t="s">
        <v>489</v>
      </c>
      <c r="H273" s="68" t="e">
        <f aca="false">G273*$N$7</f>
        <v>#VALUE!</v>
      </c>
      <c r="I273" s="176" t="e">
        <f aca="false">H273*$O$7</f>
        <v>#VALUE!</v>
      </c>
      <c r="J273" s="176" t="e">
        <f aca="false">I273*$P$7</f>
        <v>#VALUE!</v>
      </c>
      <c r="K273" s="68" t="e">
        <f aca="false">J273*$Q$7</f>
        <v>#VALUE!</v>
      </c>
      <c r="L273" s="68" t="e">
        <f aca="false">F273+G273+H273+I273+J273+K273</f>
        <v>#VALUE!</v>
      </c>
    </row>
    <row r="274" customFormat="false" ht="11.25" hidden="false" customHeight="true" outlineLevel="0" collapsed="false">
      <c r="A274" s="65"/>
      <c r="B274" s="19"/>
      <c r="C274" s="19"/>
      <c r="D274" s="77" t="s">
        <v>281</v>
      </c>
      <c r="E274" s="67"/>
      <c r="F274" s="178" t="s">
        <v>490</v>
      </c>
      <c r="G274" s="178" t="s">
        <v>490</v>
      </c>
      <c r="H274" s="68" t="e">
        <f aca="false">G274*$N$7</f>
        <v>#VALUE!</v>
      </c>
      <c r="I274" s="176" t="e">
        <f aca="false">H274*$O$7</f>
        <v>#VALUE!</v>
      </c>
      <c r="J274" s="176" t="e">
        <f aca="false">I274*$P$7</f>
        <v>#VALUE!</v>
      </c>
      <c r="K274" s="68" t="e">
        <f aca="false">J274*$Q$7</f>
        <v>#VALUE!</v>
      </c>
      <c r="L274" s="68" t="e">
        <f aca="false">F274+G274+H274+I274+J274+K274</f>
        <v>#VALUE!</v>
      </c>
    </row>
    <row r="275" customFormat="false" ht="11.25" hidden="false" customHeight="true" outlineLevel="0" collapsed="false">
      <c r="A275" s="65"/>
      <c r="B275" s="19"/>
      <c r="C275" s="19"/>
      <c r="D275" s="77" t="s">
        <v>32</v>
      </c>
      <c r="E275" s="67"/>
      <c r="F275" s="178" t="s">
        <v>89</v>
      </c>
      <c r="G275" s="178" t="s">
        <v>89</v>
      </c>
      <c r="H275" s="68" t="e">
        <f aca="false">G275*$N$7</f>
        <v>#VALUE!</v>
      </c>
      <c r="I275" s="176" t="e">
        <f aca="false">H275*$O$7</f>
        <v>#VALUE!</v>
      </c>
      <c r="J275" s="176" t="e">
        <f aca="false">I275*$P$7</f>
        <v>#VALUE!</v>
      </c>
      <c r="K275" s="68" t="e">
        <f aca="false">J275*$Q$7</f>
        <v>#VALUE!</v>
      </c>
      <c r="L275" s="68" t="e">
        <f aca="false">F275+G275+H275+I275+J275+K275</f>
        <v>#VALUE!</v>
      </c>
    </row>
    <row r="276" customFormat="false" ht="11.25" hidden="false" customHeight="true" outlineLevel="0" collapsed="false">
      <c r="A276" s="20" t="s">
        <v>491</v>
      </c>
      <c r="B276" s="19" t="s">
        <v>109</v>
      </c>
      <c r="C276" s="19" t="s">
        <v>35</v>
      </c>
      <c r="D276" s="77" t="s">
        <v>28</v>
      </c>
      <c r="E276" s="67"/>
      <c r="F276" s="81" t="e">
        <f aca="false">F277+F278+F279+F280</f>
        <v>#VALUE!</v>
      </c>
      <c r="G276" s="81" t="e">
        <f aca="false">G277+G278+G279+G280</f>
        <v>#VALUE!</v>
      </c>
      <c r="H276" s="81" t="e">
        <f aca="false">H277+H278+H279+H280</f>
        <v>#VALUE!</v>
      </c>
      <c r="I276" s="81" t="e">
        <f aca="false">I277+I278+I279+I280</f>
        <v>#VALUE!</v>
      </c>
      <c r="J276" s="81" t="e">
        <f aca="false">J277+J278+J279+J280</f>
        <v>#VALUE!</v>
      </c>
      <c r="K276" s="81" t="e">
        <f aca="false">K277+K278+K279+K280</f>
        <v>#VALUE!</v>
      </c>
      <c r="L276" s="81" t="e">
        <f aca="false">L277+L278+L279+L280</f>
        <v>#VALUE!</v>
      </c>
    </row>
    <row r="277" customFormat="false" ht="11.25" hidden="false" customHeight="true" outlineLevel="0" collapsed="false">
      <c r="A277" s="65"/>
      <c r="B277" s="19"/>
      <c r="C277" s="19"/>
      <c r="D277" s="77" t="s">
        <v>29</v>
      </c>
      <c r="E277" s="67"/>
      <c r="F277" s="178" t="s">
        <v>89</v>
      </c>
      <c r="G277" s="178" t="s">
        <v>89</v>
      </c>
      <c r="H277" s="68" t="e">
        <f aca="false">G277*$N$7</f>
        <v>#VALUE!</v>
      </c>
      <c r="I277" s="176" t="e">
        <f aca="false">H277*$O$7</f>
        <v>#VALUE!</v>
      </c>
      <c r="J277" s="176" t="e">
        <f aca="false">I277*$P$7</f>
        <v>#VALUE!</v>
      </c>
      <c r="K277" s="68" t="e">
        <f aca="false">J277*$Q$7</f>
        <v>#VALUE!</v>
      </c>
      <c r="L277" s="68" t="e">
        <f aca="false">F277+G277+H277+I277+J277+K277</f>
        <v>#VALUE!</v>
      </c>
    </row>
    <row r="278" customFormat="false" ht="11.25" hidden="false" customHeight="true" outlineLevel="0" collapsed="false">
      <c r="A278" s="65"/>
      <c r="B278" s="19"/>
      <c r="C278" s="19"/>
      <c r="D278" s="77" t="s">
        <v>30</v>
      </c>
      <c r="E278" s="67"/>
      <c r="F278" s="178" t="s">
        <v>492</v>
      </c>
      <c r="G278" s="178" t="s">
        <v>492</v>
      </c>
      <c r="H278" s="68" t="e">
        <f aca="false">G278*$N$7</f>
        <v>#VALUE!</v>
      </c>
      <c r="I278" s="176" t="e">
        <f aca="false">H278*$O$7</f>
        <v>#VALUE!</v>
      </c>
      <c r="J278" s="176" t="e">
        <f aca="false">I278*$P$7</f>
        <v>#VALUE!</v>
      </c>
      <c r="K278" s="68" t="e">
        <f aca="false">J278*$Q$7</f>
        <v>#VALUE!</v>
      </c>
      <c r="L278" s="68" t="e">
        <f aca="false">F278+G278+H278+I278+J278+K278</f>
        <v>#VALUE!</v>
      </c>
    </row>
    <row r="279" customFormat="false" ht="11.25" hidden="false" customHeight="true" outlineLevel="0" collapsed="false">
      <c r="A279" s="65"/>
      <c r="B279" s="19"/>
      <c r="C279" s="19"/>
      <c r="D279" s="77" t="s">
        <v>281</v>
      </c>
      <c r="E279" s="67"/>
      <c r="F279" s="178" t="s">
        <v>493</v>
      </c>
      <c r="G279" s="178" t="s">
        <v>493</v>
      </c>
      <c r="H279" s="68" t="e">
        <f aca="false">G279*$N$7</f>
        <v>#VALUE!</v>
      </c>
      <c r="I279" s="176" t="e">
        <f aca="false">H279*$O$7</f>
        <v>#VALUE!</v>
      </c>
      <c r="J279" s="176" t="e">
        <f aca="false">I279*$P$7</f>
        <v>#VALUE!</v>
      </c>
      <c r="K279" s="68" t="e">
        <f aca="false">J279*$Q$7</f>
        <v>#VALUE!</v>
      </c>
      <c r="L279" s="68" t="e">
        <f aca="false">F279+G279+H279+I279+J279+K279</f>
        <v>#VALUE!</v>
      </c>
    </row>
    <row r="280" customFormat="false" ht="11.25" hidden="false" customHeight="true" outlineLevel="0" collapsed="false">
      <c r="A280" s="65"/>
      <c r="B280" s="19"/>
      <c r="C280" s="19"/>
      <c r="D280" s="77" t="s">
        <v>32</v>
      </c>
      <c r="E280" s="67"/>
      <c r="F280" s="178" t="s">
        <v>89</v>
      </c>
      <c r="G280" s="178" t="s">
        <v>89</v>
      </c>
      <c r="H280" s="68" t="e">
        <f aca="false">G280*$N$7</f>
        <v>#VALUE!</v>
      </c>
      <c r="I280" s="176" t="e">
        <f aca="false">H280*$O$7</f>
        <v>#VALUE!</v>
      </c>
      <c r="J280" s="176" t="e">
        <f aca="false">I280*$P$7</f>
        <v>#VALUE!</v>
      </c>
      <c r="K280" s="68" t="e">
        <f aca="false">J280*$Q$7</f>
        <v>#VALUE!</v>
      </c>
      <c r="L280" s="68" t="e">
        <f aca="false">F280+G280+H280+I280+J280+K280</f>
        <v>#VALUE!</v>
      </c>
    </row>
    <row r="281" customFormat="false" ht="11.25" hidden="false" customHeight="true" outlineLevel="0" collapsed="false">
      <c r="A281" s="20" t="s">
        <v>494</v>
      </c>
      <c r="B281" s="19" t="s">
        <v>111</v>
      </c>
      <c r="C281" s="19" t="s">
        <v>35</v>
      </c>
      <c r="D281" s="77" t="s">
        <v>28</v>
      </c>
      <c r="E281" s="67"/>
      <c r="F281" s="81" t="e">
        <f aca="false">F282+F283+F284+F285</f>
        <v>#VALUE!</v>
      </c>
      <c r="G281" s="81" t="e">
        <f aca="false">G282+G283+G284+G285</f>
        <v>#VALUE!</v>
      </c>
      <c r="H281" s="81" t="e">
        <f aca="false">H282+H283+H284+H285</f>
        <v>#VALUE!</v>
      </c>
      <c r="I281" s="81" t="e">
        <f aca="false">I282+I283+I284+I285</f>
        <v>#VALUE!</v>
      </c>
      <c r="J281" s="81" t="e">
        <f aca="false">J282+J283+J284+J285</f>
        <v>#VALUE!</v>
      </c>
      <c r="K281" s="81" t="e">
        <f aca="false">K282+K283+K284+K285</f>
        <v>#VALUE!</v>
      </c>
      <c r="L281" s="81" t="e">
        <f aca="false">L282+L283+L284+L285</f>
        <v>#VALUE!</v>
      </c>
    </row>
    <row r="282" customFormat="false" ht="11.25" hidden="false" customHeight="true" outlineLevel="0" collapsed="false">
      <c r="A282" s="65"/>
      <c r="B282" s="19"/>
      <c r="C282" s="19"/>
      <c r="D282" s="77" t="s">
        <v>29</v>
      </c>
      <c r="E282" s="67"/>
      <c r="F282" s="178" t="s">
        <v>89</v>
      </c>
      <c r="G282" s="178" t="s">
        <v>89</v>
      </c>
      <c r="H282" s="68" t="e">
        <f aca="false">G282*$N$7</f>
        <v>#VALUE!</v>
      </c>
      <c r="I282" s="176" t="e">
        <f aca="false">H282*$O$7</f>
        <v>#VALUE!</v>
      </c>
      <c r="J282" s="176" t="e">
        <f aca="false">I282*$P$7</f>
        <v>#VALUE!</v>
      </c>
      <c r="K282" s="68" t="e">
        <f aca="false">J282*$Q$7</f>
        <v>#VALUE!</v>
      </c>
      <c r="L282" s="68" t="e">
        <f aca="false">F282+G282+H282+I282+J282+K282</f>
        <v>#VALUE!</v>
      </c>
    </row>
    <row r="283" customFormat="false" ht="11.25" hidden="false" customHeight="true" outlineLevel="0" collapsed="false">
      <c r="A283" s="65"/>
      <c r="B283" s="19"/>
      <c r="C283" s="19"/>
      <c r="D283" s="77" t="s">
        <v>30</v>
      </c>
      <c r="E283" s="67"/>
      <c r="F283" s="178" t="s">
        <v>89</v>
      </c>
      <c r="G283" s="178" t="s">
        <v>89</v>
      </c>
      <c r="H283" s="68" t="e">
        <f aca="false">G283*$N$7</f>
        <v>#VALUE!</v>
      </c>
      <c r="I283" s="176" t="e">
        <f aca="false">H283*$O$7</f>
        <v>#VALUE!</v>
      </c>
      <c r="J283" s="176" t="e">
        <f aca="false">I283*$P$7</f>
        <v>#VALUE!</v>
      </c>
      <c r="K283" s="68" t="e">
        <f aca="false">J283*$Q$7</f>
        <v>#VALUE!</v>
      </c>
      <c r="L283" s="68" t="e">
        <f aca="false">F283+G283+H283+I283+J283+K283</f>
        <v>#VALUE!</v>
      </c>
    </row>
    <row r="284" customFormat="false" ht="11.25" hidden="false" customHeight="true" outlineLevel="0" collapsed="false">
      <c r="A284" s="65"/>
      <c r="B284" s="19"/>
      <c r="C284" s="19"/>
      <c r="D284" s="77" t="s">
        <v>281</v>
      </c>
      <c r="E284" s="67"/>
      <c r="F284" s="178" t="s">
        <v>495</v>
      </c>
      <c r="G284" s="178" t="s">
        <v>495</v>
      </c>
      <c r="H284" s="68" t="e">
        <f aca="false">G284*$N$7</f>
        <v>#VALUE!</v>
      </c>
      <c r="I284" s="176" t="e">
        <f aca="false">H284*$O$7</f>
        <v>#VALUE!</v>
      </c>
      <c r="J284" s="176" t="e">
        <f aca="false">I284*$P$7</f>
        <v>#VALUE!</v>
      </c>
      <c r="K284" s="68" t="e">
        <f aca="false">J284*$Q$7</f>
        <v>#VALUE!</v>
      </c>
      <c r="L284" s="68" t="e">
        <f aca="false">F284+G284+H284+I284+J284+K284</f>
        <v>#VALUE!</v>
      </c>
    </row>
    <row r="285" customFormat="false" ht="11.25" hidden="false" customHeight="true" outlineLevel="0" collapsed="false">
      <c r="A285" s="65"/>
      <c r="B285" s="19"/>
      <c r="C285" s="19"/>
      <c r="D285" s="77" t="s">
        <v>32</v>
      </c>
      <c r="E285" s="67"/>
      <c r="F285" s="178" t="s">
        <v>89</v>
      </c>
      <c r="G285" s="178" t="s">
        <v>89</v>
      </c>
      <c r="H285" s="68" t="e">
        <f aca="false">G285*$N$7</f>
        <v>#VALUE!</v>
      </c>
      <c r="I285" s="176" t="e">
        <f aca="false">H285*$O$7</f>
        <v>#VALUE!</v>
      </c>
      <c r="J285" s="176" t="e">
        <f aca="false">I285*$P$7</f>
        <v>#VALUE!</v>
      </c>
      <c r="K285" s="68" t="e">
        <f aca="false">J285*$Q$7</f>
        <v>#VALUE!</v>
      </c>
      <c r="L285" s="68" t="e">
        <f aca="false">F285+G285+H285+I285+J285+K285</f>
        <v>#VALUE!</v>
      </c>
    </row>
    <row r="286" customFormat="false" ht="11.25" hidden="false" customHeight="true" outlineLevel="0" collapsed="false">
      <c r="A286" s="20" t="s">
        <v>496</v>
      </c>
      <c r="B286" s="19" t="s">
        <v>497</v>
      </c>
      <c r="C286" s="19" t="s">
        <v>35</v>
      </c>
      <c r="D286" s="77" t="s">
        <v>28</v>
      </c>
      <c r="E286" s="67"/>
      <c r="F286" s="81" t="e">
        <f aca="false">F287+F288+F289+F290</f>
        <v>#VALUE!</v>
      </c>
      <c r="G286" s="81" t="e">
        <f aca="false">G287+G288+G289+G290</f>
        <v>#VALUE!</v>
      </c>
      <c r="H286" s="81" t="e">
        <f aca="false">H287+H288+H289+H290</f>
        <v>#VALUE!</v>
      </c>
      <c r="I286" s="81" t="e">
        <f aca="false">I287+I288+I289+I290</f>
        <v>#VALUE!</v>
      </c>
      <c r="J286" s="81" t="e">
        <f aca="false">J287+J288+J289+J290</f>
        <v>#VALUE!</v>
      </c>
      <c r="K286" s="81" t="e">
        <f aca="false">K287+K288+K289+K290</f>
        <v>#VALUE!</v>
      </c>
      <c r="L286" s="81" t="e">
        <f aca="false">L287+L288+L289+L290</f>
        <v>#VALUE!</v>
      </c>
    </row>
    <row r="287" customFormat="false" ht="11.25" hidden="false" customHeight="true" outlineLevel="0" collapsed="false">
      <c r="A287" s="65"/>
      <c r="B287" s="19"/>
      <c r="C287" s="19"/>
      <c r="D287" s="77" t="s">
        <v>29</v>
      </c>
      <c r="E287" s="67"/>
      <c r="F287" s="178" t="s">
        <v>89</v>
      </c>
      <c r="G287" s="178" t="s">
        <v>89</v>
      </c>
      <c r="H287" s="68" t="e">
        <f aca="false">G287*$N$7</f>
        <v>#VALUE!</v>
      </c>
      <c r="I287" s="176" t="e">
        <f aca="false">H287*$O$7</f>
        <v>#VALUE!</v>
      </c>
      <c r="J287" s="176" t="e">
        <f aca="false">I287*$P$7</f>
        <v>#VALUE!</v>
      </c>
      <c r="K287" s="68" t="e">
        <f aca="false">J287*$Q$7</f>
        <v>#VALUE!</v>
      </c>
      <c r="L287" s="68" t="e">
        <f aca="false">F287+G287+H287+I287+J287+K287</f>
        <v>#VALUE!</v>
      </c>
    </row>
    <row r="288" customFormat="false" ht="11.25" hidden="false" customHeight="true" outlineLevel="0" collapsed="false">
      <c r="A288" s="65"/>
      <c r="B288" s="19"/>
      <c r="C288" s="19"/>
      <c r="D288" s="77" t="s">
        <v>30</v>
      </c>
      <c r="E288" s="67"/>
      <c r="F288" s="178" t="s">
        <v>498</v>
      </c>
      <c r="G288" s="178" t="s">
        <v>498</v>
      </c>
      <c r="H288" s="68" t="e">
        <f aca="false">G288*$N$7</f>
        <v>#VALUE!</v>
      </c>
      <c r="I288" s="176" t="e">
        <f aca="false">H288*$O$7</f>
        <v>#VALUE!</v>
      </c>
      <c r="J288" s="176" t="e">
        <f aca="false">I288*$P$7</f>
        <v>#VALUE!</v>
      </c>
      <c r="K288" s="68" t="e">
        <f aca="false">J288*$Q$7</f>
        <v>#VALUE!</v>
      </c>
      <c r="L288" s="68" t="e">
        <f aca="false">F288+G288+H288+I288+J288+K288</f>
        <v>#VALUE!</v>
      </c>
    </row>
    <row r="289" customFormat="false" ht="11.25" hidden="false" customHeight="true" outlineLevel="0" collapsed="false">
      <c r="A289" s="65"/>
      <c r="B289" s="19"/>
      <c r="C289" s="19"/>
      <c r="D289" s="77" t="s">
        <v>281</v>
      </c>
      <c r="E289" s="67"/>
      <c r="F289" s="178" t="s">
        <v>89</v>
      </c>
      <c r="G289" s="178" t="s">
        <v>89</v>
      </c>
      <c r="H289" s="68" t="e">
        <f aca="false">G289*$N$7</f>
        <v>#VALUE!</v>
      </c>
      <c r="I289" s="176" t="e">
        <f aca="false">H289*$O$7</f>
        <v>#VALUE!</v>
      </c>
      <c r="J289" s="176" t="e">
        <f aca="false">I289*$P$7</f>
        <v>#VALUE!</v>
      </c>
      <c r="K289" s="68" t="e">
        <f aca="false">J289*$Q$7</f>
        <v>#VALUE!</v>
      </c>
      <c r="L289" s="68" t="e">
        <f aca="false">F289+G289+H289+I289+J289+K289</f>
        <v>#VALUE!</v>
      </c>
    </row>
    <row r="290" customFormat="false" ht="11.25" hidden="false" customHeight="true" outlineLevel="0" collapsed="false">
      <c r="A290" s="65"/>
      <c r="B290" s="19"/>
      <c r="C290" s="19"/>
      <c r="D290" s="77" t="s">
        <v>32</v>
      </c>
      <c r="E290" s="67"/>
      <c r="F290" s="178" t="s">
        <v>89</v>
      </c>
      <c r="G290" s="178" t="s">
        <v>89</v>
      </c>
      <c r="H290" s="68" t="e">
        <f aca="false">G290*$N$7</f>
        <v>#VALUE!</v>
      </c>
      <c r="I290" s="176" t="e">
        <f aca="false">H290*$O$7</f>
        <v>#VALUE!</v>
      </c>
      <c r="J290" s="176" t="e">
        <f aca="false">I290*$P$7</f>
        <v>#VALUE!</v>
      </c>
      <c r="K290" s="68" t="e">
        <f aca="false">J290*$Q$7</f>
        <v>#VALUE!</v>
      </c>
      <c r="L290" s="68" t="e">
        <f aca="false">F290+G290+H290+I290+J290+K290</f>
        <v>#VALUE!</v>
      </c>
    </row>
    <row r="291" customFormat="false" ht="11.25" hidden="false" customHeight="true" outlineLevel="0" collapsed="false">
      <c r="A291" s="20" t="s">
        <v>499</v>
      </c>
      <c r="B291" s="19" t="s">
        <v>115</v>
      </c>
      <c r="C291" s="19" t="s">
        <v>35</v>
      </c>
      <c r="D291" s="77" t="s">
        <v>28</v>
      </c>
      <c r="E291" s="67"/>
      <c r="F291" s="81" t="e">
        <f aca="false">F292+F293+F294+F295</f>
        <v>#VALUE!</v>
      </c>
      <c r="G291" s="81" t="e">
        <f aca="false">G292+G293+G294+G295</f>
        <v>#VALUE!</v>
      </c>
      <c r="H291" s="81" t="e">
        <f aca="false">H292+H293+H294+H295</f>
        <v>#VALUE!</v>
      </c>
      <c r="I291" s="81" t="e">
        <f aca="false">I292+I293+I294+I295</f>
        <v>#VALUE!</v>
      </c>
      <c r="J291" s="81" t="e">
        <f aca="false">J292+J293+J294+J295</f>
        <v>#VALUE!</v>
      </c>
      <c r="K291" s="81" t="e">
        <f aca="false">K292+K293+K294+K295</f>
        <v>#VALUE!</v>
      </c>
      <c r="L291" s="81" t="e">
        <f aca="false">L292+L293+L294+L295</f>
        <v>#VALUE!</v>
      </c>
    </row>
    <row r="292" customFormat="false" ht="11.25" hidden="false" customHeight="true" outlineLevel="0" collapsed="false">
      <c r="A292" s="65"/>
      <c r="B292" s="19"/>
      <c r="C292" s="19"/>
      <c r="D292" s="77" t="s">
        <v>29</v>
      </c>
      <c r="E292" s="67"/>
      <c r="F292" s="178" t="s">
        <v>89</v>
      </c>
      <c r="G292" s="178" t="s">
        <v>89</v>
      </c>
      <c r="H292" s="68" t="e">
        <f aca="false">G292*$N$7</f>
        <v>#VALUE!</v>
      </c>
      <c r="I292" s="176" t="e">
        <f aca="false">H292*$O$7</f>
        <v>#VALUE!</v>
      </c>
      <c r="J292" s="176" t="e">
        <f aca="false">I292*$P$7</f>
        <v>#VALUE!</v>
      </c>
      <c r="K292" s="68" t="e">
        <f aca="false">J292*$Q$7</f>
        <v>#VALUE!</v>
      </c>
      <c r="L292" s="68" t="e">
        <f aca="false">F292+G292+H292+I292+J292+K292</f>
        <v>#VALUE!</v>
      </c>
    </row>
    <row r="293" customFormat="false" ht="11.25" hidden="false" customHeight="true" outlineLevel="0" collapsed="false">
      <c r="A293" s="65"/>
      <c r="B293" s="19"/>
      <c r="C293" s="19"/>
      <c r="D293" s="77" t="s">
        <v>30</v>
      </c>
      <c r="E293" s="67"/>
      <c r="F293" s="178" t="s">
        <v>89</v>
      </c>
      <c r="G293" s="178" t="s">
        <v>89</v>
      </c>
      <c r="H293" s="68" t="e">
        <f aca="false">G293*$N$7</f>
        <v>#VALUE!</v>
      </c>
      <c r="I293" s="176" t="e">
        <f aca="false">H293*$O$7</f>
        <v>#VALUE!</v>
      </c>
      <c r="J293" s="176" t="e">
        <f aca="false">I293*$P$7</f>
        <v>#VALUE!</v>
      </c>
      <c r="K293" s="68" t="e">
        <f aca="false">J293*$Q$7</f>
        <v>#VALUE!</v>
      </c>
      <c r="L293" s="68" t="e">
        <f aca="false">F293+G293+H293+I293+J293+K293</f>
        <v>#VALUE!</v>
      </c>
    </row>
    <row r="294" customFormat="false" ht="11.25" hidden="false" customHeight="true" outlineLevel="0" collapsed="false">
      <c r="A294" s="65"/>
      <c r="B294" s="19"/>
      <c r="C294" s="19"/>
      <c r="D294" s="77" t="s">
        <v>281</v>
      </c>
      <c r="E294" s="67"/>
      <c r="F294" s="178" t="s">
        <v>500</v>
      </c>
      <c r="G294" s="178" t="s">
        <v>500</v>
      </c>
      <c r="H294" s="68" t="e">
        <f aca="false">G294*$N$7</f>
        <v>#VALUE!</v>
      </c>
      <c r="I294" s="176" t="e">
        <f aca="false">H294*$O$7</f>
        <v>#VALUE!</v>
      </c>
      <c r="J294" s="176" t="e">
        <f aca="false">I294*$P$7</f>
        <v>#VALUE!</v>
      </c>
      <c r="K294" s="68" t="e">
        <f aca="false">J294*$Q$7</f>
        <v>#VALUE!</v>
      </c>
      <c r="L294" s="68" t="e">
        <f aca="false">F294+G294+H294+I294+J294+K294</f>
        <v>#VALUE!</v>
      </c>
    </row>
    <row r="295" customFormat="false" ht="11.25" hidden="false" customHeight="true" outlineLevel="0" collapsed="false">
      <c r="A295" s="65"/>
      <c r="B295" s="19"/>
      <c r="C295" s="19"/>
      <c r="D295" s="77" t="s">
        <v>32</v>
      </c>
      <c r="E295" s="67"/>
      <c r="F295" s="178" t="s">
        <v>89</v>
      </c>
      <c r="G295" s="178" t="s">
        <v>89</v>
      </c>
      <c r="H295" s="68" t="e">
        <f aca="false">G295*$N$7</f>
        <v>#VALUE!</v>
      </c>
      <c r="I295" s="176" t="e">
        <f aca="false">H295*$O$7</f>
        <v>#VALUE!</v>
      </c>
      <c r="J295" s="176" t="e">
        <f aca="false">I295*$P$7</f>
        <v>#VALUE!</v>
      </c>
      <c r="K295" s="68" t="e">
        <f aca="false">J295*$Q$7</f>
        <v>#VALUE!</v>
      </c>
      <c r="L295" s="68" t="e">
        <f aca="false">F295+G295+H295+I295+J295+K295</f>
        <v>#VALUE!</v>
      </c>
    </row>
    <row r="296" customFormat="false" ht="11.25" hidden="false" customHeight="true" outlineLevel="0" collapsed="false">
      <c r="A296" s="20" t="s">
        <v>501</v>
      </c>
      <c r="B296" s="200" t="s">
        <v>86</v>
      </c>
      <c r="C296" s="19" t="s">
        <v>35</v>
      </c>
      <c r="D296" s="77" t="s">
        <v>28</v>
      </c>
      <c r="E296" s="67"/>
      <c r="F296" s="81" t="e">
        <f aca="false">F297+F298+F299+F300</f>
        <v>#VALUE!</v>
      </c>
      <c r="G296" s="81" t="e">
        <f aca="false">G297+G298+G299+G300</f>
        <v>#VALUE!</v>
      </c>
      <c r="H296" s="81" t="e">
        <f aca="false">H297+H298+H299+H300</f>
        <v>#VALUE!</v>
      </c>
      <c r="I296" s="81" t="e">
        <f aca="false">I297+I298+I299+I300</f>
        <v>#VALUE!</v>
      </c>
      <c r="J296" s="81" t="e">
        <f aca="false">J297+J298+J299+J300</f>
        <v>#VALUE!</v>
      </c>
      <c r="K296" s="81" t="e">
        <f aca="false">K297+K298+K299+K300</f>
        <v>#VALUE!</v>
      </c>
      <c r="L296" s="81" t="e">
        <f aca="false">L297+L298+L299+L300</f>
        <v>#VALUE!</v>
      </c>
    </row>
    <row r="297" customFormat="false" ht="11.25" hidden="false" customHeight="true" outlineLevel="0" collapsed="false">
      <c r="A297" s="65"/>
      <c r="B297" s="200"/>
      <c r="C297" s="19"/>
      <c r="D297" s="77" t="s">
        <v>29</v>
      </c>
      <c r="E297" s="67"/>
      <c r="F297" s="178" t="s">
        <v>89</v>
      </c>
      <c r="G297" s="178" t="s">
        <v>89</v>
      </c>
      <c r="H297" s="68" t="e">
        <f aca="false">G297*$N$7</f>
        <v>#VALUE!</v>
      </c>
      <c r="I297" s="176" t="e">
        <f aca="false">H297*$O$7</f>
        <v>#VALUE!</v>
      </c>
      <c r="J297" s="176" t="e">
        <f aca="false">I297*$P$7</f>
        <v>#VALUE!</v>
      </c>
      <c r="K297" s="68" t="e">
        <f aca="false">J297*$Q$7</f>
        <v>#VALUE!</v>
      </c>
      <c r="L297" s="68" t="e">
        <f aca="false">F297+G297+H297+I297+J297+K297</f>
        <v>#VALUE!</v>
      </c>
    </row>
    <row r="298" customFormat="false" ht="11.25" hidden="false" customHeight="true" outlineLevel="0" collapsed="false">
      <c r="A298" s="65"/>
      <c r="B298" s="200"/>
      <c r="C298" s="19"/>
      <c r="D298" s="77" t="s">
        <v>30</v>
      </c>
      <c r="E298" s="67"/>
      <c r="F298" s="178" t="s">
        <v>89</v>
      </c>
      <c r="G298" s="178" t="s">
        <v>89</v>
      </c>
      <c r="H298" s="68" t="e">
        <f aca="false">G298*$N$7</f>
        <v>#VALUE!</v>
      </c>
      <c r="I298" s="176" t="e">
        <f aca="false">H298*$O$7</f>
        <v>#VALUE!</v>
      </c>
      <c r="J298" s="176" t="e">
        <f aca="false">I298*$P$7</f>
        <v>#VALUE!</v>
      </c>
      <c r="K298" s="68" t="e">
        <f aca="false">J298*$Q$7</f>
        <v>#VALUE!</v>
      </c>
      <c r="L298" s="68" t="e">
        <f aca="false">F298+G298+H298+I298+J298+K298</f>
        <v>#VALUE!</v>
      </c>
    </row>
    <row r="299" customFormat="false" ht="11.25" hidden="false" customHeight="true" outlineLevel="0" collapsed="false">
      <c r="A299" s="65"/>
      <c r="B299" s="200"/>
      <c r="C299" s="19"/>
      <c r="D299" s="77" t="s">
        <v>281</v>
      </c>
      <c r="E299" s="67"/>
      <c r="F299" s="178" t="s">
        <v>502</v>
      </c>
      <c r="G299" s="178" t="s">
        <v>502</v>
      </c>
      <c r="H299" s="68" t="e">
        <f aca="false">G299*$N$7</f>
        <v>#VALUE!</v>
      </c>
      <c r="I299" s="176" t="e">
        <f aca="false">H299*$O$7</f>
        <v>#VALUE!</v>
      </c>
      <c r="J299" s="176" t="e">
        <f aca="false">I299*$P$7</f>
        <v>#VALUE!</v>
      </c>
      <c r="K299" s="68" t="e">
        <f aca="false">J299*$Q$7</f>
        <v>#VALUE!</v>
      </c>
      <c r="L299" s="68" t="e">
        <f aca="false">F299+G299+H299+I299+J299+K299</f>
        <v>#VALUE!</v>
      </c>
    </row>
    <row r="300" customFormat="false" ht="11.25" hidden="false" customHeight="true" outlineLevel="0" collapsed="false">
      <c r="A300" s="65"/>
      <c r="B300" s="200"/>
      <c r="C300" s="19"/>
      <c r="D300" s="77" t="s">
        <v>32</v>
      </c>
      <c r="E300" s="67"/>
      <c r="F300" s="178" t="s">
        <v>89</v>
      </c>
      <c r="G300" s="178" t="s">
        <v>89</v>
      </c>
      <c r="H300" s="68" t="e">
        <f aca="false">G300*$N$7</f>
        <v>#VALUE!</v>
      </c>
      <c r="I300" s="176" t="e">
        <f aca="false">H300*$O$7</f>
        <v>#VALUE!</v>
      </c>
      <c r="J300" s="176" t="e">
        <f aca="false">I300*$P$7</f>
        <v>#VALUE!</v>
      </c>
      <c r="K300" s="68" t="e">
        <f aca="false">J300*$Q$7</f>
        <v>#VALUE!</v>
      </c>
      <c r="L300" s="68" t="e">
        <f aca="false">F300+G300+H300+I300+J300+K300</f>
        <v>#VALUE!</v>
      </c>
    </row>
    <row r="301" customFormat="false" ht="11.25" hidden="false" customHeight="true" outlineLevel="0" collapsed="false">
      <c r="A301" s="20" t="s">
        <v>503</v>
      </c>
      <c r="B301" s="19" t="s">
        <v>310</v>
      </c>
      <c r="C301" s="19" t="s">
        <v>35</v>
      </c>
      <c r="D301" s="77" t="s">
        <v>28</v>
      </c>
      <c r="E301" s="67"/>
      <c r="F301" s="81" t="e">
        <f aca="false">F302+F303+F304+F305</f>
        <v>#VALUE!</v>
      </c>
      <c r="G301" s="81" t="e">
        <f aca="false">G302+G303+G304+G305</f>
        <v>#VALUE!</v>
      </c>
      <c r="H301" s="81" t="e">
        <f aca="false">H302+H303+H304+H305</f>
        <v>#VALUE!</v>
      </c>
      <c r="I301" s="81" t="e">
        <f aca="false">I302+I303+I304+I305</f>
        <v>#VALUE!</v>
      </c>
      <c r="J301" s="81" t="e">
        <f aca="false">J302+J303+J304+J305</f>
        <v>#VALUE!</v>
      </c>
      <c r="K301" s="81" t="e">
        <f aca="false">K302+K303+K304+K305</f>
        <v>#VALUE!</v>
      </c>
      <c r="L301" s="81" t="e">
        <f aca="false">L302+L303+L304+L305</f>
        <v>#VALUE!</v>
      </c>
    </row>
    <row r="302" customFormat="false" ht="11.25" hidden="false" customHeight="true" outlineLevel="0" collapsed="false">
      <c r="A302" s="65"/>
      <c r="B302" s="19"/>
      <c r="C302" s="19"/>
      <c r="D302" s="77" t="s">
        <v>29</v>
      </c>
      <c r="E302" s="67"/>
      <c r="F302" s="178" t="s">
        <v>89</v>
      </c>
      <c r="G302" s="178" t="s">
        <v>89</v>
      </c>
      <c r="H302" s="68" t="e">
        <f aca="false">G302*$N$7</f>
        <v>#VALUE!</v>
      </c>
      <c r="I302" s="176" t="e">
        <f aca="false">H302*$O$7</f>
        <v>#VALUE!</v>
      </c>
      <c r="J302" s="176" t="e">
        <f aca="false">I302*$P$7</f>
        <v>#VALUE!</v>
      </c>
      <c r="K302" s="68" t="e">
        <f aca="false">J302*$Q$7</f>
        <v>#VALUE!</v>
      </c>
      <c r="L302" s="68" t="e">
        <f aca="false">F302+G302+H302+I302+J302+K302</f>
        <v>#VALUE!</v>
      </c>
    </row>
    <row r="303" customFormat="false" ht="11.25" hidden="false" customHeight="true" outlineLevel="0" collapsed="false">
      <c r="A303" s="65"/>
      <c r="B303" s="19"/>
      <c r="C303" s="19"/>
      <c r="D303" s="77" t="s">
        <v>30</v>
      </c>
      <c r="E303" s="67"/>
      <c r="F303" s="178" t="s">
        <v>504</v>
      </c>
      <c r="G303" s="178" t="s">
        <v>504</v>
      </c>
      <c r="H303" s="68" t="e">
        <f aca="false">G303*$N$7</f>
        <v>#VALUE!</v>
      </c>
      <c r="I303" s="176" t="e">
        <f aca="false">H303*$O$7</f>
        <v>#VALUE!</v>
      </c>
      <c r="J303" s="176" t="e">
        <f aca="false">I303*$P$7</f>
        <v>#VALUE!</v>
      </c>
      <c r="K303" s="68" t="e">
        <f aca="false">J303*$Q$7</f>
        <v>#VALUE!</v>
      </c>
      <c r="L303" s="68" t="e">
        <f aca="false">F303+G303+H303+I303+J303+K303</f>
        <v>#VALUE!</v>
      </c>
    </row>
    <row r="304" customFormat="false" ht="11.25" hidden="false" customHeight="true" outlineLevel="0" collapsed="false">
      <c r="A304" s="65"/>
      <c r="B304" s="19"/>
      <c r="C304" s="19"/>
      <c r="D304" s="77" t="s">
        <v>281</v>
      </c>
      <c r="E304" s="67"/>
      <c r="F304" s="178" t="s">
        <v>505</v>
      </c>
      <c r="G304" s="178" t="s">
        <v>89</v>
      </c>
      <c r="H304" s="68" t="e">
        <f aca="false">G304*$N$7</f>
        <v>#VALUE!</v>
      </c>
      <c r="I304" s="176" t="e">
        <f aca="false">H304*$O$7</f>
        <v>#VALUE!</v>
      </c>
      <c r="J304" s="176" t="e">
        <f aca="false">I304*$P$7</f>
        <v>#VALUE!</v>
      </c>
      <c r="K304" s="68" t="e">
        <f aca="false">J304*$Q$7</f>
        <v>#VALUE!</v>
      </c>
      <c r="L304" s="68" t="e">
        <f aca="false">F304+G304+H304+I304+J304+K304</f>
        <v>#VALUE!</v>
      </c>
    </row>
    <row r="305" customFormat="false" ht="11.25" hidden="false" customHeight="true" outlineLevel="0" collapsed="false">
      <c r="A305" s="65"/>
      <c r="B305" s="19"/>
      <c r="C305" s="19"/>
      <c r="D305" s="77" t="s">
        <v>32</v>
      </c>
      <c r="E305" s="67"/>
      <c r="F305" s="178" t="s">
        <v>89</v>
      </c>
      <c r="G305" s="178" t="s">
        <v>89</v>
      </c>
      <c r="H305" s="68" t="e">
        <f aca="false">G305*$N$7</f>
        <v>#VALUE!</v>
      </c>
      <c r="I305" s="176" t="e">
        <f aca="false">H305*$O$7</f>
        <v>#VALUE!</v>
      </c>
      <c r="J305" s="176" t="e">
        <f aca="false">I305*$P$7</f>
        <v>#VALUE!</v>
      </c>
      <c r="K305" s="68" t="e">
        <f aca="false">J305*$Q$7</f>
        <v>#VALUE!</v>
      </c>
      <c r="L305" s="68" t="e">
        <f aca="false">F305+G305+H305+I305+J305+K305</f>
        <v>#VALUE!</v>
      </c>
    </row>
    <row r="306" customFormat="false" ht="11.25" hidden="false" customHeight="true" outlineLevel="0" collapsed="false">
      <c r="A306" s="20" t="s">
        <v>506</v>
      </c>
      <c r="B306" s="19" t="s">
        <v>117</v>
      </c>
      <c r="C306" s="19" t="s">
        <v>35</v>
      </c>
      <c r="D306" s="77" t="s">
        <v>28</v>
      </c>
      <c r="E306" s="67"/>
      <c r="F306" s="81" t="e">
        <f aca="false">F307+F308+F309+F310</f>
        <v>#VALUE!</v>
      </c>
      <c r="G306" s="81" t="e">
        <f aca="false">G307+G308+G309+G310</f>
        <v>#VALUE!</v>
      </c>
      <c r="H306" s="81" t="e">
        <f aca="false">H307+H308+H309+H310</f>
        <v>#VALUE!</v>
      </c>
      <c r="I306" s="81" t="e">
        <f aca="false">I307+I308+I309+I310</f>
        <v>#VALUE!</v>
      </c>
      <c r="J306" s="81" t="e">
        <f aca="false">J307+J308+J309+J310</f>
        <v>#VALUE!</v>
      </c>
      <c r="K306" s="81" t="e">
        <f aca="false">K307+K308+K309+K310</f>
        <v>#VALUE!</v>
      </c>
      <c r="L306" s="81" t="e">
        <f aca="false">L307+L308+L309+L310</f>
        <v>#VALUE!</v>
      </c>
    </row>
    <row r="307" customFormat="false" ht="11.25" hidden="false" customHeight="true" outlineLevel="0" collapsed="false">
      <c r="A307" s="65"/>
      <c r="B307" s="19"/>
      <c r="C307" s="19"/>
      <c r="D307" s="77" t="s">
        <v>29</v>
      </c>
      <c r="E307" s="67"/>
      <c r="F307" s="178" t="s">
        <v>89</v>
      </c>
      <c r="G307" s="178" t="s">
        <v>89</v>
      </c>
      <c r="H307" s="68" t="e">
        <f aca="false">G307*$N$7</f>
        <v>#VALUE!</v>
      </c>
      <c r="I307" s="176" t="e">
        <f aca="false">H307*$O$7</f>
        <v>#VALUE!</v>
      </c>
      <c r="J307" s="176" t="e">
        <f aca="false">I307*$P$7</f>
        <v>#VALUE!</v>
      </c>
      <c r="K307" s="68" t="e">
        <f aca="false">J307*$Q$7</f>
        <v>#VALUE!</v>
      </c>
      <c r="L307" s="68" t="e">
        <f aca="false">F307+G307+H307+I307+J307+K307</f>
        <v>#VALUE!</v>
      </c>
    </row>
    <row r="308" customFormat="false" ht="11.25" hidden="false" customHeight="true" outlineLevel="0" collapsed="false">
      <c r="A308" s="65"/>
      <c r="B308" s="19"/>
      <c r="C308" s="19"/>
      <c r="D308" s="77" t="s">
        <v>30</v>
      </c>
      <c r="E308" s="67"/>
      <c r="F308" s="178" t="s">
        <v>507</v>
      </c>
      <c r="G308" s="178" t="s">
        <v>507</v>
      </c>
      <c r="H308" s="68" t="e">
        <f aca="false">G308*$N$7</f>
        <v>#VALUE!</v>
      </c>
      <c r="I308" s="176" t="e">
        <f aca="false">H308*$O$7</f>
        <v>#VALUE!</v>
      </c>
      <c r="J308" s="176" t="e">
        <f aca="false">I308*$P$7</f>
        <v>#VALUE!</v>
      </c>
      <c r="K308" s="68" t="e">
        <f aca="false">J308*$Q$7</f>
        <v>#VALUE!</v>
      </c>
      <c r="L308" s="68" t="e">
        <f aca="false">F308+G308+H308+I308+J308+K308</f>
        <v>#VALUE!</v>
      </c>
    </row>
    <row r="309" customFormat="false" ht="11.25" hidden="false" customHeight="true" outlineLevel="0" collapsed="false">
      <c r="A309" s="65"/>
      <c r="B309" s="19"/>
      <c r="C309" s="19"/>
      <c r="D309" s="77" t="s">
        <v>281</v>
      </c>
      <c r="E309" s="67"/>
      <c r="F309" s="178" t="s">
        <v>89</v>
      </c>
      <c r="G309" s="178" t="s">
        <v>89</v>
      </c>
      <c r="H309" s="68" t="e">
        <f aca="false">G309*$N$7</f>
        <v>#VALUE!</v>
      </c>
      <c r="I309" s="176" t="e">
        <f aca="false">H309*$O$7</f>
        <v>#VALUE!</v>
      </c>
      <c r="J309" s="176" t="e">
        <f aca="false">I309*$P$7</f>
        <v>#VALUE!</v>
      </c>
      <c r="K309" s="68" t="e">
        <f aca="false">J309*$Q$7</f>
        <v>#VALUE!</v>
      </c>
      <c r="L309" s="68" t="e">
        <f aca="false">F309+G309+H309+I309+J309+K309</f>
        <v>#VALUE!</v>
      </c>
    </row>
    <row r="310" customFormat="false" ht="11.25" hidden="false" customHeight="true" outlineLevel="0" collapsed="false">
      <c r="A310" s="65"/>
      <c r="B310" s="19"/>
      <c r="C310" s="19"/>
      <c r="D310" s="77" t="s">
        <v>32</v>
      </c>
      <c r="E310" s="67"/>
      <c r="F310" s="178" t="s">
        <v>89</v>
      </c>
      <c r="G310" s="178" t="s">
        <v>89</v>
      </c>
      <c r="H310" s="68" t="e">
        <f aca="false">G310*$N$7</f>
        <v>#VALUE!</v>
      </c>
      <c r="I310" s="176" t="e">
        <f aca="false">H310*$O$7</f>
        <v>#VALUE!</v>
      </c>
      <c r="J310" s="176" t="e">
        <f aca="false">I310*$P$7</f>
        <v>#VALUE!</v>
      </c>
      <c r="K310" s="68" t="e">
        <f aca="false">J310*$Q$7</f>
        <v>#VALUE!</v>
      </c>
      <c r="L310" s="68" t="e">
        <f aca="false">F310+G310+H310+I310+J310+K310</f>
        <v>#VALUE!</v>
      </c>
    </row>
    <row r="311" customFormat="false" ht="11.25" hidden="false" customHeight="true" outlineLevel="0" collapsed="false">
      <c r="A311" s="20" t="s">
        <v>508</v>
      </c>
      <c r="B311" s="19" t="s">
        <v>119</v>
      </c>
      <c r="C311" s="19" t="s">
        <v>35</v>
      </c>
      <c r="D311" s="77" t="s">
        <v>28</v>
      </c>
      <c r="E311" s="67"/>
      <c r="F311" s="81" t="e">
        <f aca="false">F312+F313+F314+F315</f>
        <v>#VALUE!</v>
      </c>
      <c r="G311" s="81" t="e">
        <f aca="false">G312+G313+G314+G315</f>
        <v>#VALUE!</v>
      </c>
      <c r="H311" s="81" t="e">
        <f aca="false">H312+H313+H314+H315</f>
        <v>#VALUE!</v>
      </c>
      <c r="I311" s="81" t="e">
        <f aca="false">I312+I313+I314+I315</f>
        <v>#VALUE!</v>
      </c>
      <c r="J311" s="81" t="e">
        <f aca="false">J312+J313+J314+J315</f>
        <v>#VALUE!</v>
      </c>
      <c r="K311" s="81" t="e">
        <f aca="false">K312+K313+K314+K315</f>
        <v>#VALUE!</v>
      </c>
      <c r="L311" s="81" t="e">
        <f aca="false">L312+L313+L314+L315</f>
        <v>#VALUE!</v>
      </c>
    </row>
    <row r="312" customFormat="false" ht="11.25" hidden="false" customHeight="true" outlineLevel="0" collapsed="false">
      <c r="A312" s="65"/>
      <c r="B312" s="19"/>
      <c r="C312" s="19"/>
      <c r="D312" s="77" t="s">
        <v>29</v>
      </c>
      <c r="E312" s="67"/>
      <c r="F312" s="178" t="s">
        <v>89</v>
      </c>
      <c r="G312" s="178" t="s">
        <v>89</v>
      </c>
      <c r="H312" s="68" t="e">
        <f aca="false">G312*$N$7</f>
        <v>#VALUE!</v>
      </c>
      <c r="I312" s="176" t="e">
        <f aca="false">H312*$O$7</f>
        <v>#VALUE!</v>
      </c>
      <c r="J312" s="176" t="e">
        <f aca="false">I312*$P$7</f>
        <v>#VALUE!</v>
      </c>
      <c r="K312" s="68" t="e">
        <f aca="false">J312*$Q$7</f>
        <v>#VALUE!</v>
      </c>
      <c r="L312" s="68" t="e">
        <f aca="false">F312+G312+H312+I312+J312+K312</f>
        <v>#VALUE!</v>
      </c>
    </row>
    <row r="313" customFormat="false" ht="11.25" hidden="false" customHeight="true" outlineLevel="0" collapsed="false">
      <c r="A313" s="65"/>
      <c r="B313" s="19"/>
      <c r="C313" s="19"/>
      <c r="D313" s="77" t="s">
        <v>30</v>
      </c>
      <c r="E313" s="67"/>
      <c r="F313" s="178" t="s">
        <v>509</v>
      </c>
      <c r="G313" s="178" t="s">
        <v>509</v>
      </c>
      <c r="H313" s="68" t="e">
        <f aca="false">G313*$N$7</f>
        <v>#VALUE!</v>
      </c>
      <c r="I313" s="176" t="e">
        <f aca="false">H313*$O$7</f>
        <v>#VALUE!</v>
      </c>
      <c r="J313" s="176" t="e">
        <f aca="false">I313*$P$7</f>
        <v>#VALUE!</v>
      </c>
      <c r="K313" s="68" t="e">
        <f aca="false">J313*$Q$7</f>
        <v>#VALUE!</v>
      </c>
      <c r="L313" s="68" t="e">
        <f aca="false">F313+G313+H313+I313+J313+K313</f>
        <v>#VALUE!</v>
      </c>
    </row>
    <row r="314" customFormat="false" ht="11.25" hidden="false" customHeight="true" outlineLevel="0" collapsed="false">
      <c r="A314" s="65"/>
      <c r="B314" s="19"/>
      <c r="C314" s="19"/>
      <c r="D314" s="77" t="s">
        <v>281</v>
      </c>
      <c r="E314" s="67"/>
      <c r="F314" s="178" t="s">
        <v>89</v>
      </c>
      <c r="G314" s="178" t="s">
        <v>89</v>
      </c>
      <c r="H314" s="68" t="e">
        <f aca="false">G314*$N$7</f>
        <v>#VALUE!</v>
      </c>
      <c r="I314" s="176" t="e">
        <f aca="false">H314*$O$7</f>
        <v>#VALUE!</v>
      </c>
      <c r="J314" s="176" t="e">
        <f aca="false">I314*$P$7</f>
        <v>#VALUE!</v>
      </c>
      <c r="K314" s="68" t="e">
        <f aca="false">J314*$Q$7</f>
        <v>#VALUE!</v>
      </c>
      <c r="L314" s="68" t="e">
        <f aca="false">F314+G314+H314+I314+J314+K314</f>
        <v>#VALUE!</v>
      </c>
    </row>
    <row r="315" customFormat="false" ht="11.25" hidden="false" customHeight="true" outlineLevel="0" collapsed="false">
      <c r="A315" s="65"/>
      <c r="B315" s="19"/>
      <c r="C315" s="19"/>
      <c r="D315" s="77" t="s">
        <v>32</v>
      </c>
      <c r="E315" s="67"/>
      <c r="F315" s="178" t="s">
        <v>89</v>
      </c>
      <c r="G315" s="178" t="s">
        <v>89</v>
      </c>
      <c r="H315" s="68" t="e">
        <f aca="false">G315*$N$7</f>
        <v>#VALUE!</v>
      </c>
      <c r="I315" s="176" t="e">
        <f aca="false">H315*$O$7</f>
        <v>#VALUE!</v>
      </c>
      <c r="J315" s="176" t="e">
        <f aca="false">I315*$P$7</f>
        <v>#VALUE!</v>
      </c>
      <c r="K315" s="68" t="e">
        <f aca="false">J315*$Q$7</f>
        <v>#VALUE!</v>
      </c>
      <c r="L315" s="68" t="e">
        <f aca="false">F315+G315+H315+I315+J315+K315</f>
        <v>#VALUE!</v>
      </c>
    </row>
    <row r="316" customFormat="false" ht="11.25" hidden="false" customHeight="true" outlineLevel="0" collapsed="false">
      <c r="A316" s="20" t="s">
        <v>510</v>
      </c>
      <c r="B316" s="19" t="s">
        <v>121</v>
      </c>
      <c r="C316" s="19" t="s">
        <v>35</v>
      </c>
      <c r="D316" s="77" t="s">
        <v>28</v>
      </c>
      <c r="E316" s="67"/>
      <c r="F316" s="81" t="e">
        <f aca="false">F317+F318+F319+F320</f>
        <v>#VALUE!</v>
      </c>
      <c r="G316" s="81" t="e">
        <f aca="false">G317+G318+G319+G320</f>
        <v>#VALUE!</v>
      </c>
      <c r="H316" s="81" t="e">
        <f aca="false">H317+H318+H319+H320</f>
        <v>#VALUE!</v>
      </c>
      <c r="I316" s="81" t="e">
        <f aca="false">I317+I318+I319+I320</f>
        <v>#VALUE!</v>
      </c>
      <c r="J316" s="81" t="e">
        <f aca="false">J317+J318+J319+J320</f>
        <v>#VALUE!</v>
      </c>
      <c r="K316" s="81" t="e">
        <f aca="false">K317+K318+K319+K320</f>
        <v>#VALUE!</v>
      </c>
      <c r="L316" s="81" t="e">
        <f aca="false">L317+L318+L319+L320</f>
        <v>#VALUE!</v>
      </c>
    </row>
    <row r="317" customFormat="false" ht="11.25" hidden="false" customHeight="true" outlineLevel="0" collapsed="false">
      <c r="A317" s="65"/>
      <c r="B317" s="19"/>
      <c r="C317" s="19"/>
      <c r="D317" s="77" t="s">
        <v>29</v>
      </c>
      <c r="E317" s="67"/>
      <c r="F317" s="178" t="s">
        <v>89</v>
      </c>
      <c r="G317" s="178" t="s">
        <v>89</v>
      </c>
      <c r="H317" s="68" t="e">
        <f aca="false">G317*$N$7</f>
        <v>#VALUE!</v>
      </c>
      <c r="I317" s="176" t="e">
        <f aca="false">H317*$O$7</f>
        <v>#VALUE!</v>
      </c>
      <c r="J317" s="176" t="e">
        <f aca="false">I317*$P$7</f>
        <v>#VALUE!</v>
      </c>
      <c r="K317" s="68" t="e">
        <f aca="false">J317*$Q$7</f>
        <v>#VALUE!</v>
      </c>
      <c r="L317" s="68" t="e">
        <f aca="false">F317+G317+H317+I317+J317+K317</f>
        <v>#VALUE!</v>
      </c>
    </row>
    <row r="318" customFormat="false" ht="11.25" hidden="false" customHeight="true" outlineLevel="0" collapsed="false">
      <c r="A318" s="65"/>
      <c r="B318" s="19"/>
      <c r="C318" s="19"/>
      <c r="D318" s="77" t="s">
        <v>30</v>
      </c>
      <c r="E318" s="67"/>
      <c r="F318" s="178" t="s">
        <v>511</v>
      </c>
      <c r="G318" s="178" t="s">
        <v>511</v>
      </c>
      <c r="H318" s="68" t="e">
        <f aca="false">G318*$N$7</f>
        <v>#VALUE!</v>
      </c>
      <c r="I318" s="176" t="e">
        <f aca="false">H318*$O$7</f>
        <v>#VALUE!</v>
      </c>
      <c r="J318" s="176" t="e">
        <f aca="false">I318*$P$7</f>
        <v>#VALUE!</v>
      </c>
      <c r="K318" s="68" t="e">
        <f aca="false">J318*$Q$7</f>
        <v>#VALUE!</v>
      </c>
      <c r="L318" s="68" t="e">
        <f aca="false">F318+G318+H318+I318+J318+K318</f>
        <v>#VALUE!</v>
      </c>
    </row>
    <row r="319" customFormat="false" ht="11.25" hidden="false" customHeight="true" outlineLevel="0" collapsed="false">
      <c r="A319" s="65"/>
      <c r="B319" s="19"/>
      <c r="C319" s="19"/>
      <c r="D319" s="77" t="s">
        <v>281</v>
      </c>
      <c r="E319" s="67"/>
      <c r="F319" s="178" t="s">
        <v>89</v>
      </c>
      <c r="G319" s="178" t="s">
        <v>89</v>
      </c>
      <c r="H319" s="68" t="e">
        <f aca="false">G319*$N$7</f>
        <v>#VALUE!</v>
      </c>
      <c r="I319" s="176" t="e">
        <f aca="false">H319*$O$7</f>
        <v>#VALUE!</v>
      </c>
      <c r="J319" s="176" t="e">
        <f aca="false">I319*$P$7</f>
        <v>#VALUE!</v>
      </c>
      <c r="K319" s="68" t="e">
        <f aca="false">J319*$Q$7</f>
        <v>#VALUE!</v>
      </c>
      <c r="L319" s="68" t="e">
        <f aca="false">F319+G319+H319+I319+J319+K319</f>
        <v>#VALUE!</v>
      </c>
    </row>
    <row r="320" customFormat="false" ht="11.25" hidden="false" customHeight="true" outlineLevel="0" collapsed="false">
      <c r="A320" s="65"/>
      <c r="B320" s="19"/>
      <c r="C320" s="19"/>
      <c r="D320" s="77" t="s">
        <v>32</v>
      </c>
      <c r="E320" s="67"/>
      <c r="F320" s="178" t="s">
        <v>89</v>
      </c>
      <c r="G320" s="178" t="s">
        <v>89</v>
      </c>
      <c r="H320" s="68" t="e">
        <f aca="false">G320*$N$7</f>
        <v>#VALUE!</v>
      </c>
      <c r="I320" s="176" t="e">
        <f aca="false">H320*$O$7</f>
        <v>#VALUE!</v>
      </c>
      <c r="J320" s="176" t="e">
        <f aca="false">I320*$P$7</f>
        <v>#VALUE!</v>
      </c>
      <c r="K320" s="68" t="e">
        <f aca="false">J320*$Q$7</f>
        <v>#VALUE!</v>
      </c>
      <c r="L320" s="68" t="e">
        <f aca="false">F320+G320+H320+I320+J320+K320</f>
        <v>#VALUE!</v>
      </c>
    </row>
    <row r="321" customFormat="false" ht="11.25" hidden="false" customHeight="true" outlineLevel="0" collapsed="false">
      <c r="A321" s="20" t="s">
        <v>512</v>
      </c>
      <c r="B321" s="19" t="s">
        <v>123</v>
      </c>
      <c r="C321" s="19" t="s">
        <v>35</v>
      </c>
      <c r="D321" s="77" t="s">
        <v>28</v>
      </c>
      <c r="E321" s="67"/>
      <c r="F321" s="81" t="e">
        <f aca="false">F322+F323+F324+F325</f>
        <v>#VALUE!</v>
      </c>
      <c r="G321" s="81" t="e">
        <f aca="false">G322+G323+G324+G325</f>
        <v>#VALUE!</v>
      </c>
      <c r="H321" s="81" t="e">
        <f aca="false">H322+H323+H324+H325</f>
        <v>#VALUE!</v>
      </c>
      <c r="I321" s="81" t="e">
        <f aca="false">I322+I323+I324+I325</f>
        <v>#VALUE!</v>
      </c>
      <c r="J321" s="81" t="e">
        <f aca="false">J322+J323+J324+J325</f>
        <v>#VALUE!</v>
      </c>
      <c r="K321" s="81" t="e">
        <f aca="false">K322+K323+K324+K325</f>
        <v>#VALUE!</v>
      </c>
      <c r="L321" s="81" t="e">
        <f aca="false">L322+L323+L324+L325</f>
        <v>#VALUE!</v>
      </c>
    </row>
    <row r="322" customFormat="false" ht="11.25" hidden="false" customHeight="true" outlineLevel="0" collapsed="false">
      <c r="A322" s="65"/>
      <c r="B322" s="19"/>
      <c r="C322" s="19"/>
      <c r="D322" s="77" t="s">
        <v>29</v>
      </c>
      <c r="E322" s="67"/>
      <c r="F322" s="178" t="s">
        <v>89</v>
      </c>
      <c r="G322" s="178" t="s">
        <v>89</v>
      </c>
      <c r="H322" s="68" t="e">
        <f aca="false">G322*$N$7</f>
        <v>#VALUE!</v>
      </c>
      <c r="I322" s="176" t="e">
        <f aca="false">H322*$O$7</f>
        <v>#VALUE!</v>
      </c>
      <c r="J322" s="176" t="e">
        <f aca="false">I322*$P$7</f>
        <v>#VALUE!</v>
      </c>
      <c r="K322" s="68" t="e">
        <f aca="false">J322*$Q$7</f>
        <v>#VALUE!</v>
      </c>
      <c r="L322" s="68" t="e">
        <f aca="false">F322+G322+H322+I322+J322+K322</f>
        <v>#VALUE!</v>
      </c>
    </row>
    <row r="323" customFormat="false" ht="11.25" hidden="false" customHeight="true" outlineLevel="0" collapsed="false">
      <c r="A323" s="65"/>
      <c r="B323" s="19"/>
      <c r="C323" s="19"/>
      <c r="D323" s="77" t="s">
        <v>30</v>
      </c>
      <c r="E323" s="67"/>
      <c r="F323" s="178" t="s">
        <v>89</v>
      </c>
      <c r="G323" s="178" t="s">
        <v>89</v>
      </c>
      <c r="H323" s="68" t="e">
        <f aca="false">G323*$N$7</f>
        <v>#VALUE!</v>
      </c>
      <c r="I323" s="176" t="e">
        <f aca="false">H323*$O$7</f>
        <v>#VALUE!</v>
      </c>
      <c r="J323" s="176" t="e">
        <f aca="false">I323*$P$7</f>
        <v>#VALUE!</v>
      </c>
      <c r="K323" s="68" t="e">
        <f aca="false">J323*$Q$7</f>
        <v>#VALUE!</v>
      </c>
      <c r="L323" s="68" t="e">
        <f aca="false">F323+G323+H323+I323+J323+K323</f>
        <v>#VALUE!</v>
      </c>
    </row>
    <row r="324" customFormat="false" ht="11.25" hidden="false" customHeight="true" outlineLevel="0" collapsed="false">
      <c r="A324" s="65"/>
      <c r="B324" s="19"/>
      <c r="C324" s="19"/>
      <c r="D324" s="77" t="s">
        <v>281</v>
      </c>
      <c r="E324" s="67"/>
      <c r="F324" s="178" t="s">
        <v>89</v>
      </c>
      <c r="G324" s="178" t="s">
        <v>89</v>
      </c>
      <c r="H324" s="68" t="e">
        <f aca="false">G324*$N$7</f>
        <v>#VALUE!</v>
      </c>
      <c r="I324" s="176" t="e">
        <f aca="false">H324*$O$7</f>
        <v>#VALUE!</v>
      </c>
      <c r="J324" s="176" t="e">
        <f aca="false">I324*$P$7</f>
        <v>#VALUE!</v>
      </c>
      <c r="K324" s="68" t="e">
        <f aca="false">J324*$Q$7</f>
        <v>#VALUE!</v>
      </c>
      <c r="L324" s="68" t="e">
        <f aca="false">F324+G324+H324+I324+J324+K324</f>
        <v>#VALUE!</v>
      </c>
    </row>
    <row r="325" customFormat="false" ht="11.25" hidden="false" customHeight="true" outlineLevel="0" collapsed="false">
      <c r="A325" s="65"/>
      <c r="B325" s="19"/>
      <c r="C325" s="19"/>
      <c r="D325" s="77" t="s">
        <v>32</v>
      </c>
      <c r="E325" s="67"/>
      <c r="F325" s="178" t="s">
        <v>89</v>
      </c>
      <c r="G325" s="178" t="s">
        <v>89</v>
      </c>
      <c r="H325" s="68" t="e">
        <f aca="false">G325*$N$7</f>
        <v>#VALUE!</v>
      </c>
      <c r="I325" s="176" t="e">
        <f aca="false">H325*$O$7</f>
        <v>#VALUE!</v>
      </c>
      <c r="J325" s="176" t="e">
        <f aca="false">I325*$P$7</f>
        <v>#VALUE!</v>
      </c>
      <c r="K325" s="68" t="e">
        <f aca="false">J325*$Q$7</f>
        <v>#VALUE!</v>
      </c>
      <c r="L325" s="68" t="e">
        <f aca="false">F325+G325+H325+I325+J325+K325</f>
        <v>#VALUE!</v>
      </c>
    </row>
    <row r="326" customFormat="false" ht="11.25" hidden="false" customHeight="true" outlineLevel="0" collapsed="false">
      <c r="A326" s="20" t="s">
        <v>513</v>
      </c>
      <c r="B326" s="19" t="s">
        <v>124</v>
      </c>
      <c r="C326" s="19" t="s">
        <v>35</v>
      </c>
      <c r="D326" s="77" t="s">
        <v>28</v>
      </c>
      <c r="E326" s="67"/>
      <c r="F326" s="81" t="e">
        <f aca="false">F327+F328+F329+F330</f>
        <v>#VALUE!</v>
      </c>
      <c r="G326" s="81" t="e">
        <f aca="false">G327+G328+G329+G330</f>
        <v>#VALUE!</v>
      </c>
      <c r="H326" s="81" t="e">
        <f aca="false">H327+H328+H329+H330</f>
        <v>#VALUE!</v>
      </c>
      <c r="I326" s="81" t="e">
        <f aca="false">I327+I328+I329+I330</f>
        <v>#VALUE!</v>
      </c>
      <c r="J326" s="81" t="e">
        <f aca="false">J327+J328+J329+J330</f>
        <v>#VALUE!</v>
      </c>
      <c r="K326" s="81" t="e">
        <f aca="false">K327+K328+K329+K330</f>
        <v>#VALUE!</v>
      </c>
      <c r="L326" s="81" t="e">
        <f aca="false">L327+L328+L329+L330</f>
        <v>#VALUE!</v>
      </c>
    </row>
    <row r="327" customFormat="false" ht="11.25" hidden="false" customHeight="true" outlineLevel="0" collapsed="false">
      <c r="A327" s="65"/>
      <c r="B327" s="19"/>
      <c r="C327" s="19"/>
      <c r="D327" s="77" t="s">
        <v>29</v>
      </c>
      <c r="E327" s="67"/>
      <c r="F327" s="178" t="s">
        <v>89</v>
      </c>
      <c r="G327" s="178" t="s">
        <v>89</v>
      </c>
      <c r="H327" s="68" t="e">
        <f aca="false">G327*$N$7</f>
        <v>#VALUE!</v>
      </c>
      <c r="I327" s="176" t="e">
        <f aca="false">H327*$O$7</f>
        <v>#VALUE!</v>
      </c>
      <c r="J327" s="176" t="e">
        <f aca="false">I327*$P$7</f>
        <v>#VALUE!</v>
      </c>
      <c r="K327" s="68" t="e">
        <f aca="false">J327*$Q$7</f>
        <v>#VALUE!</v>
      </c>
      <c r="L327" s="68" t="e">
        <f aca="false">F327+G327+H327+I327+J327+K327</f>
        <v>#VALUE!</v>
      </c>
    </row>
    <row r="328" customFormat="false" ht="11.25" hidden="false" customHeight="true" outlineLevel="0" collapsed="false">
      <c r="A328" s="65"/>
      <c r="B328" s="19"/>
      <c r="C328" s="19"/>
      <c r="D328" s="77" t="s">
        <v>30</v>
      </c>
      <c r="E328" s="67"/>
      <c r="F328" s="178" t="s">
        <v>514</v>
      </c>
      <c r="G328" s="178" t="s">
        <v>515</v>
      </c>
      <c r="H328" s="68" t="e">
        <f aca="false">G328*$N$7</f>
        <v>#VALUE!</v>
      </c>
      <c r="I328" s="176" t="e">
        <f aca="false">H328*$O$7</f>
        <v>#VALUE!</v>
      </c>
      <c r="J328" s="176" t="e">
        <f aca="false">I328*$P$7</f>
        <v>#VALUE!</v>
      </c>
      <c r="K328" s="68" t="e">
        <f aca="false">J328*$Q$7</f>
        <v>#VALUE!</v>
      </c>
      <c r="L328" s="68" t="e">
        <f aca="false">F328+G328+H328+I328+J328+K328</f>
        <v>#VALUE!</v>
      </c>
    </row>
    <row r="329" customFormat="false" ht="11.25" hidden="false" customHeight="true" outlineLevel="0" collapsed="false">
      <c r="A329" s="65"/>
      <c r="B329" s="19"/>
      <c r="C329" s="19"/>
      <c r="D329" s="77" t="s">
        <v>281</v>
      </c>
      <c r="E329" s="67"/>
      <c r="F329" s="178" t="s">
        <v>516</v>
      </c>
      <c r="G329" s="178" t="s">
        <v>517</v>
      </c>
      <c r="H329" s="68" t="e">
        <f aca="false">G329*$N$7</f>
        <v>#VALUE!</v>
      </c>
      <c r="I329" s="176" t="e">
        <f aca="false">H329*$O$7</f>
        <v>#VALUE!</v>
      </c>
      <c r="J329" s="176" t="e">
        <f aca="false">I329*$P$7</f>
        <v>#VALUE!</v>
      </c>
      <c r="K329" s="68" t="e">
        <f aca="false">J329*$Q$7</f>
        <v>#VALUE!</v>
      </c>
      <c r="L329" s="68" t="e">
        <f aca="false">F329+G329+H329+I329+J329+K329</f>
        <v>#VALUE!</v>
      </c>
    </row>
    <row r="330" customFormat="false" ht="11.25" hidden="false" customHeight="true" outlineLevel="0" collapsed="false">
      <c r="A330" s="65"/>
      <c r="B330" s="19"/>
      <c r="C330" s="19"/>
      <c r="D330" s="77" t="s">
        <v>32</v>
      </c>
      <c r="E330" s="67"/>
      <c r="F330" s="178" t="s">
        <v>89</v>
      </c>
      <c r="G330" s="178" t="s">
        <v>89</v>
      </c>
      <c r="H330" s="68" t="e">
        <f aca="false">G330*$N$7</f>
        <v>#VALUE!</v>
      </c>
      <c r="I330" s="176" t="e">
        <f aca="false">H330*$O$7</f>
        <v>#VALUE!</v>
      </c>
      <c r="J330" s="176" t="e">
        <f aca="false">I330*$P$7</f>
        <v>#VALUE!</v>
      </c>
      <c r="K330" s="68" t="e">
        <f aca="false">J330*$Q$7</f>
        <v>#VALUE!</v>
      </c>
      <c r="L330" s="68" t="e">
        <f aca="false">F330+G330+H330+I330+J330+K330</f>
        <v>#VALUE!</v>
      </c>
    </row>
    <row r="331" customFormat="false" ht="11.25" hidden="false" customHeight="true" outlineLevel="0" collapsed="false">
      <c r="A331" s="20" t="s">
        <v>518</v>
      </c>
      <c r="B331" s="19" t="s">
        <v>126</v>
      </c>
      <c r="C331" s="19" t="s">
        <v>35</v>
      </c>
      <c r="D331" s="77" t="s">
        <v>28</v>
      </c>
      <c r="E331" s="67"/>
      <c r="F331" s="81" t="e">
        <f aca="false">F332+F333+F334+F335</f>
        <v>#VALUE!</v>
      </c>
      <c r="G331" s="81" t="e">
        <f aca="false">G332+G333+G334+G335</f>
        <v>#VALUE!</v>
      </c>
      <c r="H331" s="81" t="e">
        <f aca="false">H332+H333+H334+H335</f>
        <v>#VALUE!</v>
      </c>
      <c r="I331" s="81" t="e">
        <f aca="false">I332+I333+I334+I335</f>
        <v>#VALUE!</v>
      </c>
      <c r="J331" s="81" t="e">
        <f aca="false">J332+J333+J334+J335</f>
        <v>#VALUE!</v>
      </c>
      <c r="K331" s="81" t="e">
        <f aca="false">K332+K333+K334+K335</f>
        <v>#VALUE!</v>
      </c>
      <c r="L331" s="81" t="e">
        <f aca="false">L332+L333+L334+L335</f>
        <v>#VALUE!</v>
      </c>
    </row>
    <row r="332" customFormat="false" ht="11.25" hidden="false" customHeight="true" outlineLevel="0" collapsed="false">
      <c r="A332" s="65"/>
      <c r="B332" s="19"/>
      <c r="C332" s="19"/>
      <c r="D332" s="77" t="s">
        <v>29</v>
      </c>
      <c r="E332" s="67"/>
      <c r="F332" s="178" t="s">
        <v>89</v>
      </c>
      <c r="G332" s="178" t="s">
        <v>89</v>
      </c>
      <c r="H332" s="68" t="e">
        <f aca="false">G332*$N$7</f>
        <v>#VALUE!</v>
      </c>
      <c r="I332" s="176" t="e">
        <f aca="false">H332*$O$7</f>
        <v>#VALUE!</v>
      </c>
      <c r="J332" s="176" t="e">
        <f aca="false">I332*$P$7</f>
        <v>#VALUE!</v>
      </c>
      <c r="K332" s="68" t="e">
        <f aca="false">J332*$Q$7</f>
        <v>#VALUE!</v>
      </c>
      <c r="L332" s="68" t="e">
        <f aca="false">F332+G332+H332+I332+J332+K332</f>
        <v>#VALUE!</v>
      </c>
    </row>
    <row r="333" customFormat="false" ht="11.25" hidden="false" customHeight="true" outlineLevel="0" collapsed="false">
      <c r="A333" s="65"/>
      <c r="B333" s="19"/>
      <c r="C333" s="19"/>
      <c r="D333" s="77" t="s">
        <v>30</v>
      </c>
      <c r="E333" s="67"/>
      <c r="F333" s="178" t="s">
        <v>89</v>
      </c>
      <c r="G333" s="178" t="s">
        <v>89</v>
      </c>
      <c r="H333" s="68" t="e">
        <f aca="false">G333*$N$7</f>
        <v>#VALUE!</v>
      </c>
      <c r="I333" s="176" t="e">
        <f aca="false">H333*$O$7</f>
        <v>#VALUE!</v>
      </c>
      <c r="J333" s="176" t="e">
        <f aca="false">I333*$P$7</f>
        <v>#VALUE!</v>
      </c>
      <c r="K333" s="68" t="e">
        <f aca="false">J333*$Q$7</f>
        <v>#VALUE!</v>
      </c>
      <c r="L333" s="68" t="e">
        <f aca="false">F333+G333+H333+I333+J333+K333</f>
        <v>#VALUE!</v>
      </c>
    </row>
    <row r="334" customFormat="false" ht="11.25" hidden="false" customHeight="true" outlineLevel="0" collapsed="false">
      <c r="A334" s="65"/>
      <c r="B334" s="19"/>
      <c r="C334" s="19"/>
      <c r="D334" s="77" t="s">
        <v>281</v>
      </c>
      <c r="E334" s="67"/>
      <c r="F334" s="178" t="s">
        <v>89</v>
      </c>
      <c r="G334" s="178" t="s">
        <v>89</v>
      </c>
      <c r="H334" s="68" t="e">
        <f aca="false">G334*$N$7</f>
        <v>#VALUE!</v>
      </c>
      <c r="I334" s="176" t="e">
        <f aca="false">H334*$O$7</f>
        <v>#VALUE!</v>
      </c>
      <c r="J334" s="176" t="e">
        <f aca="false">I334*$P$7</f>
        <v>#VALUE!</v>
      </c>
      <c r="K334" s="68" t="e">
        <f aca="false">J334*$Q$7</f>
        <v>#VALUE!</v>
      </c>
      <c r="L334" s="68" t="e">
        <f aca="false">F334+G334+H334+I334+J334+K334</f>
        <v>#VALUE!</v>
      </c>
    </row>
    <row r="335" customFormat="false" ht="11.25" hidden="false" customHeight="true" outlineLevel="0" collapsed="false">
      <c r="A335" s="65"/>
      <c r="B335" s="19"/>
      <c r="C335" s="19"/>
      <c r="D335" s="77" t="s">
        <v>32</v>
      </c>
      <c r="E335" s="67"/>
      <c r="F335" s="178" t="s">
        <v>89</v>
      </c>
      <c r="G335" s="178" t="s">
        <v>89</v>
      </c>
      <c r="H335" s="68" t="e">
        <f aca="false">G335*$N$7</f>
        <v>#VALUE!</v>
      </c>
      <c r="I335" s="176" t="e">
        <f aca="false">H335*$O$7</f>
        <v>#VALUE!</v>
      </c>
      <c r="J335" s="176" t="e">
        <f aca="false">I335*$P$7</f>
        <v>#VALUE!</v>
      </c>
      <c r="K335" s="68" t="e">
        <f aca="false">J335*$Q$7</f>
        <v>#VALUE!</v>
      </c>
      <c r="L335" s="68" t="e">
        <f aca="false">F335+G335+H335+I335+J335+K335</f>
        <v>#VALUE!</v>
      </c>
    </row>
    <row r="336" customFormat="false" ht="11.25" hidden="false" customHeight="true" outlineLevel="0" collapsed="false">
      <c r="A336" s="20" t="s">
        <v>519</v>
      </c>
      <c r="B336" s="19" t="s">
        <v>128</v>
      </c>
      <c r="C336" s="19" t="s">
        <v>35</v>
      </c>
      <c r="D336" s="77" t="s">
        <v>28</v>
      </c>
      <c r="E336" s="67"/>
      <c r="F336" s="81" t="e">
        <f aca="false">F337+F338+F339+F340</f>
        <v>#VALUE!</v>
      </c>
      <c r="G336" s="81" t="e">
        <f aca="false">G337+G338+G339+G340</f>
        <v>#VALUE!</v>
      </c>
      <c r="H336" s="81" t="e">
        <f aca="false">H337+H338+H339+H340</f>
        <v>#VALUE!</v>
      </c>
      <c r="I336" s="81" t="e">
        <f aca="false">I337+I338+I339+I340</f>
        <v>#VALUE!</v>
      </c>
      <c r="J336" s="81" t="e">
        <f aca="false">J337+J338+J339+J340</f>
        <v>#VALUE!</v>
      </c>
      <c r="K336" s="81" t="e">
        <f aca="false">K337+K338+K339+K340</f>
        <v>#VALUE!</v>
      </c>
      <c r="L336" s="81" t="e">
        <f aca="false">L337+L338+L339+L340</f>
        <v>#VALUE!</v>
      </c>
    </row>
    <row r="337" customFormat="false" ht="11.25" hidden="false" customHeight="true" outlineLevel="0" collapsed="false">
      <c r="A337" s="65"/>
      <c r="B337" s="19"/>
      <c r="C337" s="19"/>
      <c r="D337" s="77" t="s">
        <v>29</v>
      </c>
      <c r="E337" s="67"/>
      <c r="F337" s="178" t="s">
        <v>89</v>
      </c>
      <c r="G337" s="178" t="s">
        <v>89</v>
      </c>
      <c r="H337" s="68" t="e">
        <f aca="false">G337*$N$7</f>
        <v>#VALUE!</v>
      </c>
      <c r="I337" s="176" t="e">
        <f aca="false">H337*$O$7</f>
        <v>#VALUE!</v>
      </c>
      <c r="J337" s="176" t="e">
        <f aca="false">I337*$P$7</f>
        <v>#VALUE!</v>
      </c>
      <c r="K337" s="68" t="e">
        <f aca="false">J337*$Q$7</f>
        <v>#VALUE!</v>
      </c>
      <c r="L337" s="68" t="e">
        <f aca="false">F337+G337+H337+I337+J337+K337</f>
        <v>#VALUE!</v>
      </c>
    </row>
    <row r="338" customFormat="false" ht="11.25" hidden="false" customHeight="true" outlineLevel="0" collapsed="false">
      <c r="A338" s="65"/>
      <c r="B338" s="19"/>
      <c r="C338" s="19"/>
      <c r="D338" s="77" t="s">
        <v>30</v>
      </c>
      <c r="E338" s="67"/>
      <c r="F338" s="178" t="s">
        <v>89</v>
      </c>
      <c r="G338" s="178" t="s">
        <v>89</v>
      </c>
      <c r="H338" s="68" t="e">
        <f aca="false">G338*$N$7</f>
        <v>#VALUE!</v>
      </c>
      <c r="I338" s="176" t="e">
        <f aca="false">H338*$O$7</f>
        <v>#VALUE!</v>
      </c>
      <c r="J338" s="176" t="e">
        <f aca="false">I338*$P$7</f>
        <v>#VALUE!</v>
      </c>
      <c r="K338" s="68" t="e">
        <f aca="false">J338*$Q$7</f>
        <v>#VALUE!</v>
      </c>
      <c r="L338" s="68" t="e">
        <f aca="false">F338+G338+H338+I338+J338+K338</f>
        <v>#VALUE!</v>
      </c>
    </row>
    <row r="339" customFormat="false" ht="11.25" hidden="false" customHeight="true" outlineLevel="0" collapsed="false">
      <c r="A339" s="65"/>
      <c r="B339" s="19"/>
      <c r="C339" s="19"/>
      <c r="D339" s="77" t="s">
        <v>281</v>
      </c>
      <c r="E339" s="67"/>
      <c r="F339" s="178" t="s">
        <v>89</v>
      </c>
      <c r="G339" s="178" t="s">
        <v>89</v>
      </c>
      <c r="H339" s="68" t="e">
        <f aca="false">G339*$N$7</f>
        <v>#VALUE!</v>
      </c>
      <c r="I339" s="176" t="e">
        <f aca="false">H339*$O$7</f>
        <v>#VALUE!</v>
      </c>
      <c r="J339" s="176" t="e">
        <f aca="false">I339*$P$7</f>
        <v>#VALUE!</v>
      </c>
      <c r="K339" s="68" t="e">
        <f aca="false">J339*$Q$7</f>
        <v>#VALUE!</v>
      </c>
      <c r="L339" s="68" t="e">
        <f aca="false">F339+G339+H339+I339+J339+K339</f>
        <v>#VALUE!</v>
      </c>
    </row>
    <row r="340" customFormat="false" ht="11.25" hidden="false" customHeight="true" outlineLevel="0" collapsed="false">
      <c r="A340" s="65"/>
      <c r="B340" s="19"/>
      <c r="C340" s="19"/>
      <c r="D340" s="77" t="s">
        <v>32</v>
      </c>
      <c r="E340" s="67"/>
      <c r="F340" s="178" t="s">
        <v>89</v>
      </c>
      <c r="G340" s="178" t="s">
        <v>89</v>
      </c>
      <c r="H340" s="68" t="e">
        <f aca="false">G340*$N$7</f>
        <v>#VALUE!</v>
      </c>
      <c r="I340" s="176" t="e">
        <f aca="false">H340*$O$7</f>
        <v>#VALUE!</v>
      </c>
      <c r="J340" s="176" t="e">
        <f aca="false">I340*$P$7</f>
        <v>#VALUE!</v>
      </c>
      <c r="K340" s="68" t="e">
        <f aca="false">J340*$Q$7</f>
        <v>#VALUE!</v>
      </c>
      <c r="L340" s="68" t="e">
        <f aca="false">F340+G340+H340+I340+J340+K340</f>
        <v>#VALUE!</v>
      </c>
    </row>
    <row r="341" customFormat="false" ht="11.25" hidden="false" customHeight="true" outlineLevel="0" collapsed="false">
      <c r="A341" s="20" t="s">
        <v>520</v>
      </c>
      <c r="B341" s="19" t="s">
        <v>130</v>
      </c>
      <c r="C341" s="19" t="s">
        <v>35</v>
      </c>
      <c r="D341" s="77" t="s">
        <v>28</v>
      </c>
      <c r="E341" s="67"/>
      <c r="F341" s="81" t="e">
        <f aca="false">F342+F343+F344+F345</f>
        <v>#VALUE!</v>
      </c>
      <c r="G341" s="81" t="e">
        <f aca="false">G342+G343+G344+G345</f>
        <v>#VALUE!</v>
      </c>
      <c r="H341" s="81" t="e">
        <f aca="false">H342+H343+H344+H345</f>
        <v>#VALUE!</v>
      </c>
      <c r="I341" s="81" t="e">
        <f aca="false">I342+I343+I344+I345</f>
        <v>#VALUE!</v>
      </c>
      <c r="J341" s="81" t="e">
        <f aca="false">J342+J343+J344+J345</f>
        <v>#VALUE!</v>
      </c>
      <c r="K341" s="81" t="e">
        <f aca="false">K342+K343+K344+K345</f>
        <v>#VALUE!</v>
      </c>
      <c r="L341" s="81" t="e">
        <f aca="false">L342+L343+L344+L345</f>
        <v>#VALUE!</v>
      </c>
    </row>
    <row r="342" customFormat="false" ht="11.25" hidden="false" customHeight="true" outlineLevel="0" collapsed="false">
      <c r="A342" s="65"/>
      <c r="B342" s="19"/>
      <c r="C342" s="19"/>
      <c r="D342" s="77" t="s">
        <v>29</v>
      </c>
      <c r="E342" s="67"/>
      <c r="F342" s="178" t="s">
        <v>89</v>
      </c>
      <c r="G342" s="178" t="s">
        <v>89</v>
      </c>
      <c r="H342" s="68" t="e">
        <f aca="false">G342*$N$7</f>
        <v>#VALUE!</v>
      </c>
      <c r="I342" s="176" t="e">
        <f aca="false">H342*$O$7</f>
        <v>#VALUE!</v>
      </c>
      <c r="J342" s="176" t="e">
        <f aca="false">I342*$P$7</f>
        <v>#VALUE!</v>
      </c>
      <c r="K342" s="68" t="e">
        <f aca="false">J342*$Q$7</f>
        <v>#VALUE!</v>
      </c>
      <c r="L342" s="68" t="e">
        <f aca="false">F342+G342+H342+I342+J342+K342</f>
        <v>#VALUE!</v>
      </c>
    </row>
    <row r="343" customFormat="false" ht="11.25" hidden="false" customHeight="true" outlineLevel="0" collapsed="false">
      <c r="A343" s="65"/>
      <c r="B343" s="19"/>
      <c r="C343" s="19"/>
      <c r="D343" s="77" t="s">
        <v>30</v>
      </c>
      <c r="E343" s="67"/>
      <c r="F343" s="178" t="s">
        <v>89</v>
      </c>
      <c r="G343" s="178" t="s">
        <v>89</v>
      </c>
      <c r="H343" s="68" t="e">
        <f aca="false">G343*$N$7</f>
        <v>#VALUE!</v>
      </c>
      <c r="I343" s="176" t="e">
        <f aca="false">H343*$O$7</f>
        <v>#VALUE!</v>
      </c>
      <c r="J343" s="176" t="e">
        <f aca="false">I343*$P$7</f>
        <v>#VALUE!</v>
      </c>
      <c r="K343" s="68" t="e">
        <f aca="false">J343*$Q$7</f>
        <v>#VALUE!</v>
      </c>
      <c r="L343" s="68" t="e">
        <f aca="false">F343+G343+H343+I343+J343+K343</f>
        <v>#VALUE!</v>
      </c>
    </row>
    <row r="344" customFormat="false" ht="11.25" hidden="false" customHeight="true" outlineLevel="0" collapsed="false">
      <c r="A344" s="65"/>
      <c r="B344" s="19"/>
      <c r="C344" s="19"/>
      <c r="D344" s="77" t="s">
        <v>281</v>
      </c>
      <c r="E344" s="67"/>
      <c r="F344" s="178" t="s">
        <v>89</v>
      </c>
      <c r="G344" s="178" t="s">
        <v>89</v>
      </c>
      <c r="H344" s="68" t="e">
        <f aca="false">G344*$N$7</f>
        <v>#VALUE!</v>
      </c>
      <c r="I344" s="176" t="e">
        <f aca="false">H344*$O$7</f>
        <v>#VALUE!</v>
      </c>
      <c r="J344" s="176" t="e">
        <f aca="false">I344*$P$7</f>
        <v>#VALUE!</v>
      </c>
      <c r="K344" s="68" t="e">
        <f aca="false">J344*$Q$7</f>
        <v>#VALUE!</v>
      </c>
      <c r="L344" s="68" t="e">
        <f aca="false">F344+G344+H344+I344+J344+K344</f>
        <v>#VALUE!</v>
      </c>
    </row>
    <row r="345" customFormat="false" ht="11.25" hidden="false" customHeight="true" outlineLevel="0" collapsed="false">
      <c r="A345" s="65"/>
      <c r="B345" s="19"/>
      <c r="C345" s="19"/>
      <c r="D345" s="77" t="s">
        <v>32</v>
      </c>
      <c r="E345" s="67"/>
      <c r="F345" s="178" t="s">
        <v>89</v>
      </c>
      <c r="G345" s="178" t="s">
        <v>89</v>
      </c>
      <c r="H345" s="68" t="e">
        <f aca="false">G345*$N$7</f>
        <v>#VALUE!</v>
      </c>
      <c r="I345" s="176" t="e">
        <f aca="false">H345*$O$7</f>
        <v>#VALUE!</v>
      </c>
      <c r="J345" s="176" t="e">
        <f aca="false">I345*$P$7</f>
        <v>#VALUE!</v>
      </c>
      <c r="K345" s="68" t="e">
        <f aca="false">J345*$Q$7</f>
        <v>#VALUE!</v>
      </c>
      <c r="L345" s="68" t="e">
        <f aca="false">F345+G345+H345+I345+J345+K345</f>
        <v>#VALUE!</v>
      </c>
    </row>
    <row r="346" customFormat="false" ht="11.25" hidden="false" customHeight="true" outlineLevel="0" collapsed="false">
      <c r="A346" s="20" t="s">
        <v>521</v>
      </c>
      <c r="B346" s="19" t="s">
        <v>132</v>
      </c>
      <c r="C346" s="19" t="s">
        <v>35</v>
      </c>
      <c r="D346" s="77" t="s">
        <v>28</v>
      </c>
      <c r="E346" s="67"/>
      <c r="F346" s="81" t="e">
        <f aca="false">F347+F348+F349+F350</f>
        <v>#VALUE!</v>
      </c>
      <c r="G346" s="81" t="e">
        <f aca="false">G347+G348+G349+G350</f>
        <v>#VALUE!</v>
      </c>
      <c r="H346" s="81" t="e">
        <f aca="false">H347+H348+H349+H350</f>
        <v>#VALUE!</v>
      </c>
      <c r="I346" s="81" t="e">
        <f aca="false">I347+I348+I349+I350</f>
        <v>#VALUE!</v>
      </c>
      <c r="J346" s="81" t="e">
        <f aca="false">J347+J348+J349+J350</f>
        <v>#VALUE!</v>
      </c>
      <c r="K346" s="81" t="e">
        <f aca="false">K347+K348+K349+K350</f>
        <v>#VALUE!</v>
      </c>
      <c r="L346" s="81" t="e">
        <f aca="false">L347+L348+L349+L350</f>
        <v>#VALUE!</v>
      </c>
    </row>
    <row r="347" customFormat="false" ht="11.25" hidden="false" customHeight="true" outlineLevel="0" collapsed="false">
      <c r="A347" s="65"/>
      <c r="B347" s="19"/>
      <c r="C347" s="19"/>
      <c r="D347" s="77" t="s">
        <v>29</v>
      </c>
      <c r="E347" s="67"/>
      <c r="F347" s="178" t="s">
        <v>89</v>
      </c>
      <c r="G347" s="178" t="s">
        <v>89</v>
      </c>
      <c r="H347" s="68" t="e">
        <f aca="false">G347*$N$7</f>
        <v>#VALUE!</v>
      </c>
      <c r="I347" s="176" t="e">
        <f aca="false">H347*$O$7</f>
        <v>#VALUE!</v>
      </c>
      <c r="J347" s="176" t="e">
        <f aca="false">I347*$P$7</f>
        <v>#VALUE!</v>
      </c>
      <c r="K347" s="68" t="e">
        <f aca="false">J347*$Q$7</f>
        <v>#VALUE!</v>
      </c>
      <c r="L347" s="68" t="e">
        <f aca="false">F347+G347+H347+I347+J347+K347</f>
        <v>#VALUE!</v>
      </c>
    </row>
    <row r="348" customFormat="false" ht="11.25" hidden="false" customHeight="true" outlineLevel="0" collapsed="false">
      <c r="A348" s="65"/>
      <c r="B348" s="19"/>
      <c r="C348" s="19"/>
      <c r="D348" s="77" t="s">
        <v>30</v>
      </c>
      <c r="E348" s="67"/>
      <c r="F348" s="178" t="s">
        <v>89</v>
      </c>
      <c r="G348" s="178" t="s">
        <v>89</v>
      </c>
      <c r="H348" s="68" t="e">
        <f aca="false">G348*$N$7</f>
        <v>#VALUE!</v>
      </c>
      <c r="I348" s="176" t="e">
        <f aca="false">H348*$O$7</f>
        <v>#VALUE!</v>
      </c>
      <c r="J348" s="176" t="e">
        <f aca="false">I348*$P$7</f>
        <v>#VALUE!</v>
      </c>
      <c r="K348" s="68" t="e">
        <f aca="false">J348*$Q$7</f>
        <v>#VALUE!</v>
      </c>
      <c r="L348" s="68" t="e">
        <f aca="false">F348+G348+H348+I348+J348+K348</f>
        <v>#VALUE!</v>
      </c>
    </row>
    <row r="349" customFormat="false" ht="11.25" hidden="false" customHeight="true" outlineLevel="0" collapsed="false">
      <c r="A349" s="65"/>
      <c r="B349" s="19"/>
      <c r="C349" s="19"/>
      <c r="D349" s="77" t="s">
        <v>281</v>
      </c>
      <c r="E349" s="67"/>
      <c r="F349" s="178" t="s">
        <v>89</v>
      </c>
      <c r="G349" s="178" t="s">
        <v>89</v>
      </c>
      <c r="H349" s="68" t="e">
        <f aca="false">G349*$N$7</f>
        <v>#VALUE!</v>
      </c>
      <c r="I349" s="176" t="e">
        <f aca="false">H349*$O$7</f>
        <v>#VALUE!</v>
      </c>
      <c r="J349" s="176" t="e">
        <f aca="false">I349*$P$7</f>
        <v>#VALUE!</v>
      </c>
      <c r="K349" s="68" t="e">
        <f aca="false">J349*$Q$7</f>
        <v>#VALUE!</v>
      </c>
      <c r="L349" s="68" t="e">
        <f aca="false">F349+G349+H349+I349+J349+K349</f>
        <v>#VALUE!</v>
      </c>
    </row>
    <row r="350" customFormat="false" ht="11.25" hidden="false" customHeight="true" outlineLevel="0" collapsed="false">
      <c r="A350" s="65"/>
      <c r="B350" s="19"/>
      <c r="C350" s="19"/>
      <c r="D350" s="77" t="s">
        <v>32</v>
      </c>
      <c r="E350" s="67"/>
      <c r="F350" s="178" t="s">
        <v>89</v>
      </c>
      <c r="G350" s="178" t="s">
        <v>89</v>
      </c>
      <c r="H350" s="68" t="e">
        <f aca="false">G350*$N$7</f>
        <v>#VALUE!</v>
      </c>
      <c r="I350" s="176" t="e">
        <f aca="false">H350*$O$7</f>
        <v>#VALUE!</v>
      </c>
      <c r="J350" s="176" t="e">
        <f aca="false">I350*$P$7</f>
        <v>#VALUE!</v>
      </c>
      <c r="K350" s="68" t="e">
        <f aca="false">J350*$Q$7</f>
        <v>#VALUE!</v>
      </c>
      <c r="L350" s="68" t="e">
        <f aca="false">F350+G350+H350+I350+J350+K350</f>
        <v>#VALUE!</v>
      </c>
    </row>
    <row r="351" customFormat="false" ht="11.25" hidden="false" customHeight="true" outlineLevel="0" collapsed="false">
      <c r="A351" s="20" t="s">
        <v>522</v>
      </c>
      <c r="B351" s="19" t="s">
        <v>313</v>
      </c>
      <c r="C351" s="19" t="s">
        <v>35</v>
      </c>
      <c r="D351" s="77" t="s">
        <v>28</v>
      </c>
      <c r="E351" s="67"/>
      <c r="F351" s="81" t="e">
        <f aca="false">F352+F353+F354+F355</f>
        <v>#VALUE!</v>
      </c>
      <c r="G351" s="81" t="e">
        <f aca="false">G352+G353+G354+G355</f>
        <v>#VALUE!</v>
      </c>
      <c r="H351" s="81" t="e">
        <f aca="false">H352+H353+H354+H355</f>
        <v>#VALUE!</v>
      </c>
      <c r="I351" s="81" t="e">
        <f aca="false">I352+I353+I354+I355</f>
        <v>#VALUE!</v>
      </c>
      <c r="J351" s="81" t="e">
        <f aca="false">J352+J353+J354+J355</f>
        <v>#VALUE!</v>
      </c>
      <c r="K351" s="81" t="e">
        <f aca="false">K352+K353+K354+K355</f>
        <v>#VALUE!</v>
      </c>
      <c r="L351" s="81" t="e">
        <f aca="false">L352+L353+L354+L355</f>
        <v>#VALUE!</v>
      </c>
    </row>
    <row r="352" customFormat="false" ht="11.25" hidden="false" customHeight="true" outlineLevel="0" collapsed="false">
      <c r="A352" s="65"/>
      <c r="B352" s="19"/>
      <c r="C352" s="19"/>
      <c r="D352" s="77" t="s">
        <v>29</v>
      </c>
      <c r="E352" s="67"/>
      <c r="F352" s="178" t="s">
        <v>523</v>
      </c>
      <c r="G352" s="178" t="s">
        <v>523</v>
      </c>
      <c r="H352" s="68" t="e">
        <f aca="false">G352*$N$7</f>
        <v>#VALUE!</v>
      </c>
      <c r="I352" s="176" t="e">
        <f aca="false">H352*$O$7</f>
        <v>#VALUE!</v>
      </c>
      <c r="J352" s="176" t="e">
        <f aca="false">I352*$P$7</f>
        <v>#VALUE!</v>
      </c>
      <c r="K352" s="68" t="e">
        <f aca="false">J352*$Q$7</f>
        <v>#VALUE!</v>
      </c>
      <c r="L352" s="68" t="e">
        <f aca="false">F352+G352+H352+I352+J352+K352</f>
        <v>#VALUE!</v>
      </c>
    </row>
    <row r="353" customFormat="false" ht="11.25" hidden="false" customHeight="true" outlineLevel="0" collapsed="false">
      <c r="A353" s="65"/>
      <c r="B353" s="19"/>
      <c r="C353" s="19"/>
      <c r="D353" s="77" t="s">
        <v>30</v>
      </c>
      <c r="E353" s="67"/>
      <c r="F353" s="178" t="s">
        <v>89</v>
      </c>
      <c r="G353" s="178" t="s">
        <v>89</v>
      </c>
      <c r="H353" s="68" t="e">
        <f aca="false">G353*$N$7</f>
        <v>#VALUE!</v>
      </c>
      <c r="I353" s="176" t="e">
        <f aca="false">H353*$O$7</f>
        <v>#VALUE!</v>
      </c>
      <c r="J353" s="176" t="e">
        <f aca="false">I353*$P$7</f>
        <v>#VALUE!</v>
      </c>
      <c r="K353" s="68" t="e">
        <f aca="false">J353*$Q$7</f>
        <v>#VALUE!</v>
      </c>
      <c r="L353" s="68" t="e">
        <f aca="false">F353+G353+H353+I353+J353+K353</f>
        <v>#VALUE!</v>
      </c>
    </row>
    <row r="354" customFormat="false" ht="11.25" hidden="false" customHeight="true" outlineLevel="0" collapsed="false">
      <c r="A354" s="65"/>
      <c r="B354" s="19"/>
      <c r="C354" s="19"/>
      <c r="D354" s="77" t="s">
        <v>281</v>
      </c>
      <c r="E354" s="67"/>
      <c r="F354" s="178" t="s">
        <v>89</v>
      </c>
      <c r="G354" s="178" t="s">
        <v>89</v>
      </c>
      <c r="H354" s="68" t="e">
        <f aca="false">G354*$N$7</f>
        <v>#VALUE!</v>
      </c>
      <c r="I354" s="176" t="e">
        <f aca="false">H354*$O$7</f>
        <v>#VALUE!</v>
      </c>
      <c r="J354" s="176" t="e">
        <f aca="false">I354*$P$7</f>
        <v>#VALUE!</v>
      </c>
      <c r="K354" s="68" t="e">
        <f aca="false">J354*$Q$7</f>
        <v>#VALUE!</v>
      </c>
      <c r="L354" s="68" t="e">
        <f aca="false">F354+G354+H354+I354+J354+K354</f>
        <v>#VALUE!</v>
      </c>
    </row>
    <row r="355" customFormat="false" ht="11.25" hidden="false" customHeight="true" outlineLevel="0" collapsed="false">
      <c r="A355" s="65"/>
      <c r="B355" s="19"/>
      <c r="C355" s="19"/>
      <c r="D355" s="77" t="s">
        <v>32</v>
      </c>
      <c r="E355" s="67"/>
      <c r="F355" s="178" t="s">
        <v>89</v>
      </c>
      <c r="G355" s="178" t="s">
        <v>89</v>
      </c>
      <c r="H355" s="68" t="e">
        <f aca="false">G355*$N$7</f>
        <v>#VALUE!</v>
      </c>
      <c r="I355" s="176" t="e">
        <f aca="false">H355*$O$7</f>
        <v>#VALUE!</v>
      </c>
      <c r="J355" s="176" t="e">
        <f aca="false">I355*$P$7</f>
        <v>#VALUE!</v>
      </c>
      <c r="K355" s="68" t="e">
        <f aca="false">J355*$Q$7</f>
        <v>#VALUE!</v>
      </c>
      <c r="L355" s="68" t="e">
        <f aca="false">F355+G355+H355+I355+J355+K355</f>
        <v>#VALUE!</v>
      </c>
    </row>
    <row r="356" customFormat="false" ht="11.25" hidden="false" customHeight="true" outlineLevel="0" collapsed="false">
      <c r="A356" s="20" t="s">
        <v>524</v>
      </c>
      <c r="B356" s="19" t="s">
        <v>308</v>
      </c>
      <c r="C356" s="19" t="s">
        <v>35</v>
      </c>
      <c r="D356" s="77" t="s">
        <v>28</v>
      </c>
      <c r="E356" s="67"/>
      <c r="F356" s="81" t="e">
        <f aca="false">F357+F358+F359+F360</f>
        <v>#VALUE!</v>
      </c>
      <c r="G356" s="81" t="e">
        <f aca="false">G357+G358+G359+G360</f>
        <v>#VALUE!</v>
      </c>
      <c r="H356" s="81" t="e">
        <f aca="false">H357+H358+H359+H360</f>
        <v>#VALUE!</v>
      </c>
      <c r="I356" s="81" t="e">
        <f aca="false">I357+I358+I359+I360</f>
        <v>#VALUE!</v>
      </c>
      <c r="J356" s="81" t="e">
        <f aca="false">J357+J358+J359+J360</f>
        <v>#VALUE!</v>
      </c>
      <c r="K356" s="81" t="e">
        <f aca="false">K357+K358+K359+K360</f>
        <v>#VALUE!</v>
      </c>
      <c r="L356" s="81" t="e">
        <f aca="false">L357+L358+L359+L360</f>
        <v>#VALUE!</v>
      </c>
    </row>
    <row r="357" customFormat="false" ht="12.75" hidden="false" customHeight="true" outlineLevel="0" collapsed="false">
      <c r="A357" s="65"/>
      <c r="B357" s="19"/>
      <c r="C357" s="19"/>
      <c r="D357" s="77" t="s">
        <v>29</v>
      </c>
      <c r="E357" s="67"/>
      <c r="F357" s="178" t="s">
        <v>89</v>
      </c>
      <c r="G357" s="178" t="s">
        <v>89</v>
      </c>
      <c r="H357" s="68" t="e">
        <f aca="false">G357*$N$7</f>
        <v>#VALUE!</v>
      </c>
      <c r="I357" s="176" t="e">
        <f aca="false">H357*$O$7</f>
        <v>#VALUE!</v>
      </c>
      <c r="J357" s="176" t="e">
        <f aca="false">I357*$P$7</f>
        <v>#VALUE!</v>
      </c>
      <c r="K357" s="68" t="e">
        <f aca="false">J357*$Q$7</f>
        <v>#VALUE!</v>
      </c>
      <c r="L357" s="68" t="e">
        <f aca="false">F357+G357+H357+I357+J357+K357</f>
        <v>#VALUE!</v>
      </c>
    </row>
    <row r="358" customFormat="false" ht="12.75" hidden="false" customHeight="true" outlineLevel="0" collapsed="false">
      <c r="A358" s="65"/>
      <c r="B358" s="19"/>
      <c r="C358" s="19"/>
      <c r="D358" s="77" t="s">
        <v>30</v>
      </c>
      <c r="E358" s="67"/>
      <c r="F358" s="178" t="s">
        <v>89</v>
      </c>
      <c r="G358" s="178" t="s">
        <v>89</v>
      </c>
      <c r="H358" s="68" t="e">
        <f aca="false">G358*$N$7</f>
        <v>#VALUE!</v>
      </c>
      <c r="I358" s="176" t="e">
        <f aca="false">H358*$O$7</f>
        <v>#VALUE!</v>
      </c>
      <c r="J358" s="176" t="e">
        <f aca="false">I358*$P$7</f>
        <v>#VALUE!</v>
      </c>
      <c r="K358" s="68" t="e">
        <f aca="false">J358*$Q$7</f>
        <v>#VALUE!</v>
      </c>
      <c r="L358" s="68" t="e">
        <f aca="false">F358+G358+H358+I358+J358+K358</f>
        <v>#VALUE!</v>
      </c>
    </row>
    <row r="359" customFormat="false" ht="12.75" hidden="false" customHeight="true" outlineLevel="0" collapsed="false">
      <c r="A359" s="65"/>
      <c r="B359" s="19"/>
      <c r="C359" s="19"/>
      <c r="D359" s="77" t="s">
        <v>281</v>
      </c>
      <c r="E359" s="67"/>
      <c r="F359" s="178" t="s">
        <v>89</v>
      </c>
      <c r="G359" s="178" t="s">
        <v>89</v>
      </c>
      <c r="H359" s="68" t="e">
        <f aca="false">G359*$N$7</f>
        <v>#VALUE!</v>
      </c>
      <c r="I359" s="176" t="e">
        <f aca="false">H359*$O$7</f>
        <v>#VALUE!</v>
      </c>
      <c r="J359" s="176" t="e">
        <f aca="false">I359*$P$7</f>
        <v>#VALUE!</v>
      </c>
      <c r="K359" s="68" t="e">
        <f aca="false">J359*$Q$7</f>
        <v>#VALUE!</v>
      </c>
      <c r="L359" s="68" t="e">
        <f aca="false">F359+G359+H359+I359+J359+K359</f>
        <v>#VALUE!</v>
      </c>
    </row>
    <row r="360" customFormat="false" ht="12.75" hidden="false" customHeight="true" outlineLevel="0" collapsed="false">
      <c r="A360" s="65"/>
      <c r="B360" s="19"/>
      <c r="C360" s="19"/>
      <c r="D360" s="77" t="s">
        <v>32</v>
      </c>
      <c r="E360" s="67"/>
      <c r="F360" s="178" t="s">
        <v>89</v>
      </c>
      <c r="G360" s="178" t="s">
        <v>89</v>
      </c>
      <c r="H360" s="68" t="e">
        <f aca="false">G360*$N$7</f>
        <v>#VALUE!</v>
      </c>
      <c r="I360" s="176" t="e">
        <f aca="false">H360*$O$7</f>
        <v>#VALUE!</v>
      </c>
      <c r="J360" s="176" t="e">
        <f aca="false">I360*$P$7</f>
        <v>#VALUE!</v>
      </c>
      <c r="K360" s="68" t="e">
        <f aca="false">J360*$Q$7</f>
        <v>#VALUE!</v>
      </c>
      <c r="L360" s="68" t="e">
        <f aca="false">F360+G360+H360+I360+J360+K360</f>
        <v>#VALUE!</v>
      </c>
    </row>
    <row r="361" s="83" customFormat="true" ht="40.5" hidden="false" customHeight="true" outlineLevel="0" collapsed="false">
      <c r="A361" s="78" t="s">
        <v>525</v>
      </c>
      <c r="B361" s="79" t="s">
        <v>526</v>
      </c>
      <c r="C361" s="79" t="s">
        <v>27</v>
      </c>
      <c r="D361" s="79" t="s">
        <v>28</v>
      </c>
      <c r="E361" s="126"/>
      <c r="F361" s="81" t="e">
        <f aca="false">F362+F363+F364+F365</f>
        <v>#VALUE!</v>
      </c>
      <c r="G361" s="81" t="e">
        <f aca="false">G362+G363+G364+G365</f>
        <v>#VALUE!</v>
      </c>
      <c r="H361" s="81" t="e">
        <f aca="false">H362+H363+H364+H365</f>
        <v>#VALUE!</v>
      </c>
      <c r="I361" s="81" t="e">
        <f aca="false">I362+I363+I364+I365</f>
        <v>#VALUE!</v>
      </c>
      <c r="J361" s="81" t="e">
        <f aca="false">J362+J363+J364+J365</f>
        <v>#VALUE!</v>
      </c>
      <c r="K361" s="81" t="e">
        <f aca="false">K362+K363+K364+K365</f>
        <v>#VALUE!</v>
      </c>
      <c r="L361" s="81" t="e">
        <f aca="false">L362+L363+L364+L365</f>
        <v>#VALUE!</v>
      </c>
      <c r="M361" s="82" t="s">
        <v>371</v>
      </c>
    </row>
    <row r="362" customFormat="false" ht="12.75" hidden="false" customHeight="true" outlineLevel="0" collapsed="false">
      <c r="A362" s="65"/>
      <c r="B362" s="66"/>
      <c r="C362" s="66"/>
      <c r="D362" s="77" t="s">
        <v>29</v>
      </c>
      <c r="E362" s="67"/>
      <c r="F362" s="68" t="e">
        <f aca="false">F367</f>
        <v>#VALUE!</v>
      </c>
      <c r="G362" s="68" t="e">
        <f aca="false">G367</f>
        <v>#VALUE!</v>
      </c>
      <c r="H362" s="68" t="e">
        <f aca="false">H367</f>
        <v>#VALUE!</v>
      </c>
      <c r="I362" s="68" t="e">
        <f aca="false">I367</f>
        <v>#VALUE!</v>
      </c>
      <c r="J362" s="68" t="e">
        <f aca="false">J367</f>
        <v>#VALUE!</v>
      </c>
      <c r="K362" s="68" t="e">
        <f aca="false">K367</f>
        <v>#VALUE!</v>
      </c>
      <c r="L362" s="68" t="e">
        <f aca="false">F362+G362+H362+I362+J362+K362</f>
        <v>#VALUE!</v>
      </c>
    </row>
    <row r="363" customFormat="false" ht="12.75" hidden="false" customHeight="true" outlineLevel="0" collapsed="false">
      <c r="A363" s="65"/>
      <c r="B363" s="66"/>
      <c r="C363" s="66"/>
      <c r="D363" s="77" t="s">
        <v>30</v>
      </c>
      <c r="E363" s="67"/>
      <c r="F363" s="68" t="e">
        <f aca="false">F368</f>
        <v>#VALUE!</v>
      </c>
      <c r="G363" s="68" t="e">
        <f aca="false">G368</f>
        <v>#VALUE!</v>
      </c>
      <c r="H363" s="68" t="e">
        <f aca="false">H368</f>
        <v>#VALUE!</v>
      </c>
      <c r="I363" s="68" t="e">
        <f aca="false">I368</f>
        <v>#VALUE!</v>
      </c>
      <c r="J363" s="68" t="e">
        <f aca="false">J368</f>
        <v>#VALUE!</v>
      </c>
      <c r="K363" s="68" t="e">
        <f aca="false">K368</f>
        <v>#VALUE!</v>
      </c>
      <c r="L363" s="68" t="e">
        <f aca="false">F363+G363+H363+I363+J363+K363</f>
        <v>#VALUE!</v>
      </c>
    </row>
    <row r="364" customFormat="false" ht="12.75" hidden="false" customHeight="true" outlineLevel="0" collapsed="false">
      <c r="A364" s="65"/>
      <c r="B364" s="66"/>
      <c r="C364" s="66"/>
      <c r="D364" s="77" t="s">
        <v>281</v>
      </c>
      <c r="E364" s="67"/>
      <c r="F364" s="68" t="e">
        <f aca="false">F369</f>
        <v>#VALUE!</v>
      </c>
      <c r="G364" s="68" t="e">
        <f aca="false">G369</f>
        <v>#VALUE!</v>
      </c>
      <c r="H364" s="68" t="e">
        <f aca="false">H369</f>
        <v>#VALUE!</v>
      </c>
      <c r="I364" s="68" t="e">
        <f aca="false">I369</f>
        <v>#VALUE!</v>
      </c>
      <c r="J364" s="68" t="e">
        <f aca="false">J369</f>
        <v>#VALUE!</v>
      </c>
      <c r="K364" s="68" t="e">
        <f aca="false">K369</f>
        <v>#VALUE!</v>
      </c>
      <c r="L364" s="68" t="e">
        <f aca="false">F364+G364+H364+I364+J364+K364</f>
        <v>#VALUE!</v>
      </c>
    </row>
    <row r="365" customFormat="false" ht="12.75" hidden="false" customHeight="true" outlineLevel="0" collapsed="false">
      <c r="A365" s="65"/>
      <c r="B365" s="66"/>
      <c r="C365" s="66"/>
      <c r="D365" s="77" t="s">
        <v>32</v>
      </c>
      <c r="E365" s="67"/>
      <c r="F365" s="68" t="e">
        <f aca="false">F370</f>
        <v>#VALUE!</v>
      </c>
      <c r="G365" s="68" t="e">
        <f aca="false">G370</f>
        <v>#VALUE!</v>
      </c>
      <c r="H365" s="68" t="e">
        <f aca="false">H370</f>
        <v>#VALUE!</v>
      </c>
      <c r="I365" s="68" t="e">
        <f aca="false">I370</f>
        <v>#VALUE!</v>
      </c>
      <c r="J365" s="68" t="e">
        <f aca="false">J370</f>
        <v>#VALUE!</v>
      </c>
      <c r="K365" s="68" t="e">
        <f aca="false">K370</f>
        <v>#VALUE!</v>
      </c>
      <c r="L365" s="68" t="e">
        <f aca="false">F365+G365+H365+I365+J365+K365</f>
        <v>#VALUE!</v>
      </c>
    </row>
    <row r="366" customFormat="false" ht="27" hidden="false" customHeight="true" outlineLevel="0" collapsed="false">
      <c r="A366" s="65"/>
      <c r="B366" s="66"/>
      <c r="C366" s="113" t="s">
        <v>35</v>
      </c>
      <c r="D366" s="79" t="s">
        <v>28</v>
      </c>
      <c r="E366" s="67"/>
      <c r="F366" s="81" t="e">
        <f aca="false">F367+F368+F369+F370</f>
        <v>#VALUE!</v>
      </c>
      <c r="G366" s="81" t="e">
        <f aca="false">G367+G368+G369+G370</f>
        <v>#VALUE!</v>
      </c>
      <c r="H366" s="81" t="e">
        <f aca="false">H367+H368+H369+H370</f>
        <v>#VALUE!</v>
      </c>
      <c r="I366" s="81" t="e">
        <f aca="false">I367+I368+I369+I370</f>
        <v>#VALUE!</v>
      </c>
      <c r="J366" s="81" t="e">
        <f aca="false">J367+J368+J369+J370</f>
        <v>#VALUE!</v>
      </c>
      <c r="K366" s="81" t="e">
        <f aca="false">K367+K368+K369+K370</f>
        <v>#VALUE!</v>
      </c>
      <c r="L366" s="81" t="e">
        <f aca="false">L367+L368+L369+L370</f>
        <v>#VALUE!</v>
      </c>
    </row>
    <row r="367" customFormat="false" ht="12.75" hidden="false" customHeight="true" outlineLevel="0" collapsed="false">
      <c r="A367" s="65"/>
      <c r="B367" s="66"/>
      <c r="C367" s="113"/>
      <c r="D367" s="77" t="s">
        <v>29</v>
      </c>
      <c r="E367" s="67"/>
      <c r="F367" s="68" t="e">
        <f aca="false">F372+F377+F382+F387</f>
        <v>#VALUE!</v>
      </c>
      <c r="G367" s="68" t="e">
        <f aca="false">G372+G377+G382+G387</f>
        <v>#VALUE!</v>
      </c>
      <c r="H367" s="68" t="e">
        <f aca="false">H372+H377+H382+H387</f>
        <v>#VALUE!</v>
      </c>
      <c r="I367" s="68" t="e">
        <f aca="false">I372+I377+I382+I387</f>
        <v>#VALUE!</v>
      </c>
      <c r="J367" s="68" t="e">
        <f aca="false">J372+J377+J382+J387</f>
        <v>#VALUE!</v>
      </c>
      <c r="K367" s="68" t="e">
        <f aca="false">K372+K377+K382+K387</f>
        <v>#VALUE!</v>
      </c>
      <c r="L367" s="68" t="e">
        <f aca="false">F367+G367+H367+I367+J367+K367</f>
        <v>#VALUE!</v>
      </c>
    </row>
    <row r="368" customFormat="false" ht="12.75" hidden="false" customHeight="true" outlineLevel="0" collapsed="false">
      <c r="A368" s="65"/>
      <c r="B368" s="66"/>
      <c r="C368" s="113"/>
      <c r="D368" s="77" t="s">
        <v>30</v>
      </c>
      <c r="E368" s="67"/>
      <c r="F368" s="68" t="e">
        <f aca="false">F373+F378+F383+F388</f>
        <v>#VALUE!</v>
      </c>
      <c r="G368" s="68" t="e">
        <f aca="false">G373+G378+G383+G388</f>
        <v>#VALUE!</v>
      </c>
      <c r="H368" s="68" t="e">
        <f aca="false">H373+H378+H383+H388</f>
        <v>#VALUE!</v>
      </c>
      <c r="I368" s="68" t="e">
        <f aca="false">I373+I378+I383+I388</f>
        <v>#VALUE!</v>
      </c>
      <c r="J368" s="68" t="e">
        <f aca="false">J373+J378+J383+J388</f>
        <v>#VALUE!</v>
      </c>
      <c r="K368" s="68" t="e">
        <f aca="false">K373+K378+K383+K388</f>
        <v>#VALUE!</v>
      </c>
      <c r="L368" s="68" t="e">
        <f aca="false">F368+G368+H368+I368+J368+K368</f>
        <v>#VALUE!</v>
      </c>
    </row>
    <row r="369" customFormat="false" ht="12.75" hidden="false" customHeight="true" outlineLevel="0" collapsed="false">
      <c r="A369" s="65"/>
      <c r="B369" s="66"/>
      <c r="C369" s="113"/>
      <c r="D369" s="77" t="s">
        <v>281</v>
      </c>
      <c r="E369" s="67"/>
      <c r="F369" s="68" t="e">
        <f aca="false">F374+F379+F384+F389</f>
        <v>#VALUE!</v>
      </c>
      <c r="G369" s="68" t="e">
        <f aca="false">G374+G379+G384+G389</f>
        <v>#VALUE!</v>
      </c>
      <c r="H369" s="68" t="e">
        <f aca="false">H374+H379+H384+H389</f>
        <v>#VALUE!</v>
      </c>
      <c r="I369" s="68" t="e">
        <f aca="false">I374+I379+I384+I389</f>
        <v>#VALUE!</v>
      </c>
      <c r="J369" s="68" t="e">
        <f aca="false">J374+J379+J384+J389</f>
        <v>#VALUE!</v>
      </c>
      <c r="K369" s="68" t="e">
        <f aca="false">K374+K379+K384+K389</f>
        <v>#VALUE!</v>
      </c>
      <c r="L369" s="68" t="e">
        <f aca="false">F369+G369+H369+I369+J369+K369</f>
        <v>#VALUE!</v>
      </c>
    </row>
    <row r="370" customFormat="false" ht="12.75" hidden="false" customHeight="true" outlineLevel="0" collapsed="false">
      <c r="A370" s="65"/>
      <c r="B370" s="66"/>
      <c r="C370" s="113"/>
      <c r="D370" s="77" t="s">
        <v>32</v>
      </c>
      <c r="E370" s="67"/>
      <c r="F370" s="68" t="e">
        <f aca="false">F375+F380+F385+F390</f>
        <v>#VALUE!</v>
      </c>
      <c r="G370" s="68" t="e">
        <f aca="false">G375+G380+G385+G390</f>
        <v>#VALUE!</v>
      </c>
      <c r="H370" s="68" t="e">
        <f aca="false">H375+H380+H385+H390</f>
        <v>#VALUE!</v>
      </c>
      <c r="I370" s="68" t="e">
        <f aca="false">I375+I380+I385+I390</f>
        <v>#VALUE!</v>
      </c>
      <c r="J370" s="68" t="e">
        <f aca="false">J375+J380+J385+J390</f>
        <v>#VALUE!</v>
      </c>
      <c r="K370" s="68" t="e">
        <f aca="false">K375+K380+K385+K390</f>
        <v>#VALUE!</v>
      </c>
      <c r="L370" s="68" t="e">
        <f aca="false">F370+G370+H370+I370+J370+K370</f>
        <v>#VALUE!</v>
      </c>
    </row>
    <row r="371" customFormat="false" ht="12" hidden="false" customHeight="true" outlineLevel="0" collapsed="false">
      <c r="A371" s="20" t="s">
        <v>527</v>
      </c>
      <c r="B371" s="19" t="s">
        <v>140</v>
      </c>
      <c r="C371" s="19" t="s">
        <v>35</v>
      </c>
      <c r="D371" s="77" t="s">
        <v>28</v>
      </c>
      <c r="E371" s="67"/>
      <c r="F371" s="81" t="e">
        <f aca="false">F372+F373+F374+F375</f>
        <v>#VALUE!</v>
      </c>
      <c r="G371" s="81" t="e">
        <f aca="false">G372+G373+G374+G375</f>
        <v>#VALUE!</v>
      </c>
      <c r="H371" s="81" t="e">
        <f aca="false">H372+H373+H374+H375</f>
        <v>#VALUE!</v>
      </c>
      <c r="I371" s="81" t="e">
        <f aca="false">I372+I373+I374+I375</f>
        <v>#VALUE!</v>
      </c>
      <c r="J371" s="81" t="e">
        <f aca="false">J372+J373+J374+J375</f>
        <v>#VALUE!</v>
      </c>
      <c r="K371" s="81" t="e">
        <f aca="false">K372+K373+K374+K375</f>
        <v>#VALUE!</v>
      </c>
      <c r="L371" s="81" t="e">
        <f aca="false">L372+L373+L374+L375</f>
        <v>#VALUE!</v>
      </c>
    </row>
    <row r="372" customFormat="false" ht="12" hidden="false" customHeight="true" outlineLevel="0" collapsed="false">
      <c r="A372" s="65"/>
      <c r="B372" s="19"/>
      <c r="C372" s="19"/>
      <c r="D372" s="77" t="s">
        <v>29</v>
      </c>
      <c r="E372" s="67"/>
      <c r="F372" s="178" t="s">
        <v>89</v>
      </c>
      <c r="G372" s="178" t="s">
        <v>89</v>
      </c>
      <c r="H372" s="68" t="e">
        <f aca="false">G372*$N$7</f>
        <v>#VALUE!</v>
      </c>
      <c r="I372" s="176" t="e">
        <f aca="false">H372*$O$7</f>
        <v>#VALUE!</v>
      </c>
      <c r="J372" s="176" t="e">
        <f aca="false">I372*$P$7</f>
        <v>#VALUE!</v>
      </c>
      <c r="K372" s="68" t="e">
        <f aca="false">J372*$Q$7</f>
        <v>#VALUE!</v>
      </c>
      <c r="L372" s="68" t="e">
        <f aca="false">F372+G372+H372+I372+J372+K372</f>
        <v>#VALUE!</v>
      </c>
    </row>
    <row r="373" customFormat="false" ht="12" hidden="false" customHeight="true" outlineLevel="0" collapsed="false">
      <c r="A373" s="65"/>
      <c r="B373" s="19"/>
      <c r="C373" s="19"/>
      <c r="D373" s="77" t="s">
        <v>30</v>
      </c>
      <c r="E373" s="67"/>
      <c r="F373" s="178" t="s">
        <v>89</v>
      </c>
      <c r="G373" s="178" t="s">
        <v>89</v>
      </c>
      <c r="H373" s="68" t="e">
        <f aca="false">G373*$N$7</f>
        <v>#VALUE!</v>
      </c>
      <c r="I373" s="176" t="e">
        <f aca="false">H373*$O$7</f>
        <v>#VALUE!</v>
      </c>
      <c r="J373" s="176" t="e">
        <f aca="false">I373*$P$7</f>
        <v>#VALUE!</v>
      </c>
      <c r="K373" s="68" t="e">
        <f aca="false">J373*$Q$7</f>
        <v>#VALUE!</v>
      </c>
      <c r="L373" s="68" t="e">
        <f aca="false">F373+G373+H373+I373+J373+K373</f>
        <v>#VALUE!</v>
      </c>
    </row>
    <row r="374" customFormat="false" ht="12" hidden="false" customHeight="true" outlineLevel="0" collapsed="false">
      <c r="A374" s="65"/>
      <c r="B374" s="19"/>
      <c r="C374" s="19"/>
      <c r="D374" s="77" t="s">
        <v>281</v>
      </c>
      <c r="E374" s="67"/>
      <c r="F374" s="178" t="s">
        <v>319</v>
      </c>
      <c r="G374" s="178" t="s">
        <v>319</v>
      </c>
      <c r="H374" s="68" t="e">
        <f aca="false">G374*$N$7</f>
        <v>#VALUE!</v>
      </c>
      <c r="I374" s="176" t="e">
        <f aca="false">H374*$O$7</f>
        <v>#VALUE!</v>
      </c>
      <c r="J374" s="176" t="e">
        <f aca="false">I374*$P$7</f>
        <v>#VALUE!</v>
      </c>
      <c r="K374" s="68" t="e">
        <f aca="false">J374*$Q$7</f>
        <v>#VALUE!</v>
      </c>
      <c r="L374" s="68" t="e">
        <f aca="false">F374+G374+H374+I374+J374+K374</f>
        <v>#VALUE!</v>
      </c>
    </row>
    <row r="375" customFormat="false" ht="12" hidden="false" customHeight="true" outlineLevel="0" collapsed="false">
      <c r="A375" s="65"/>
      <c r="B375" s="19"/>
      <c r="C375" s="19"/>
      <c r="D375" s="77" t="s">
        <v>32</v>
      </c>
      <c r="E375" s="67"/>
      <c r="F375" s="178" t="s">
        <v>89</v>
      </c>
      <c r="G375" s="178" t="s">
        <v>89</v>
      </c>
      <c r="H375" s="68" t="e">
        <f aca="false">G375*$N$7</f>
        <v>#VALUE!</v>
      </c>
      <c r="I375" s="176" t="e">
        <f aca="false">H375*$O$7</f>
        <v>#VALUE!</v>
      </c>
      <c r="J375" s="176" t="e">
        <f aca="false">I375*$P$7</f>
        <v>#VALUE!</v>
      </c>
      <c r="K375" s="68" t="e">
        <f aca="false">J375*$Q$7</f>
        <v>#VALUE!</v>
      </c>
      <c r="L375" s="68" t="e">
        <f aca="false">F375+G375+H375+I375+J375+K375</f>
        <v>#VALUE!</v>
      </c>
    </row>
    <row r="376" customFormat="false" ht="12" hidden="false" customHeight="true" outlineLevel="0" collapsed="false">
      <c r="A376" s="20" t="s">
        <v>528</v>
      </c>
      <c r="B376" s="19" t="s">
        <v>64</v>
      </c>
      <c r="C376" s="19" t="s">
        <v>35</v>
      </c>
      <c r="D376" s="77" t="s">
        <v>28</v>
      </c>
      <c r="E376" s="67"/>
      <c r="F376" s="81" t="e">
        <f aca="false">F377+F378+F379+F380</f>
        <v>#VALUE!</v>
      </c>
      <c r="G376" s="81" t="e">
        <f aca="false">G377+G378+G379+G380</f>
        <v>#VALUE!</v>
      </c>
      <c r="H376" s="81" t="e">
        <f aca="false">H377+H378+H379+H380</f>
        <v>#VALUE!</v>
      </c>
      <c r="I376" s="81" t="e">
        <f aca="false">I377+I378+I379+I380</f>
        <v>#VALUE!</v>
      </c>
      <c r="J376" s="81" t="e">
        <f aca="false">J377+J378+J379+J380</f>
        <v>#VALUE!</v>
      </c>
      <c r="K376" s="81" t="e">
        <f aca="false">K377+K378+K379+K380</f>
        <v>#VALUE!</v>
      </c>
      <c r="L376" s="81" t="e">
        <f aca="false">L377+L378+L379+L380</f>
        <v>#VALUE!</v>
      </c>
    </row>
    <row r="377" customFormat="false" ht="12" hidden="false" customHeight="true" outlineLevel="0" collapsed="false">
      <c r="A377" s="65"/>
      <c r="B377" s="19"/>
      <c r="C377" s="19"/>
      <c r="D377" s="77" t="s">
        <v>29</v>
      </c>
      <c r="E377" s="67"/>
      <c r="F377" s="178" t="s">
        <v>89</v>
      </c>
      <c r="G377" s="178" t="s">
        <v>89</v>
      </c>
      <c r="H377" s="68" t="e">
        <f aca="false">G377*$N$7</f>
        <v>#VALUE!</v>
      </c>
      <c r="I377" s="176" t="e">
        <f aca="false">H377*$O$7</f>
        <v>#VALUE!</v>
      </c>
      <c r="J377" s="176" t="e">
        <f aca="false">I377*$P$7</f>
        <v>#VALUE!</v>
      </c>
      <c r="K377" s="68" t="e">
        <f aca="false">J377*$Q$7</f>
        <v>#VALUE!</v>
      </c>
      <c r="L377" s="68" t="e">
        <f aca="false">F377+G377+H377+I377+J377+K377</f>
        <v>#VALUE!</v>
      </c>
    </row>
    <row r="378" customFormat="false" ht="12" hidden="false" customHeight="true" outlineLevel="0" collapsed="false">
      <c r="A378" s="65"/>
      <c r="B378" s="19"/>
      <c r="C378" s="19"/>
      <c r="D378" s="77" t="s">
        <v>30</v>
      </c>
      <c r="E378" s="67"/>
      <c r="F378" s="178" t="s">
        <v>89</v>
      </c>
      <c r="G378" s="178" t="s">
        <v>89</v>
      </c>
      <c r="H378" s="68" t="e">
        <f aca="false">G378*$N$7</f>
        <v>#VALUE!</v>
      </c>
      <c r="I378" s="176" t="e">
        <f aca="false">H378*$O$7</f>
        <v>#VALUE!</v>
      </c>
      <c r="J378" s="176" t="e">
        <f aca="false">I378*$P$7</f>
        <v>#VALUE!</v>
      </c>
      <c r="K378" s="68" t="e">
        <f aca="false">J378*$Q$7</f>
        <v>#VALUE!</v>
      </c>
      <c r="L378" s="68" t="e">
        <f aca="false">F378+G378+H378+I378+J378+K378</f>
        <v>#VALUE!</v>
      </c>
    </row>
    <row r="379" customFormat="false" ht="12" hidden="false" customHeight="true" outlineLevel="0" collapsed="false">
      <c r="A379" s="65"/>
      <c r="B379" s="19"/>
      <c r="C379" s="19"/>
      <c r="D379" s="77" t="s">
        <v>281</v>
      </c>
      <c r="E379" s="67"/>
      <c r="F379" s="178" t="s">
        <v>379</v>
      </c>
      <c r="G379" s="178" t="s">
        <v>379</v>
      </c>
      <c r="H379" s="68" t="e">
        <f aca="false">G379*$N$7</f>
        <v>#VALUE!</v>
      </c>
      <c r="I379" s="176" t="e">
        <f aca="false">H379*$O$7</f>
        <v>#VALUE!</v>
      </c>
      <c r="J379" s="176" t="e">
        <f aca="false">I379*$P$7</f>
        <v>#VALUE!</v>
      </c>
      <c r="K379" s="68" t="e">
        <f aca="false">J379*$Q$7</f>
        <v>#VALUE!</v>
      </c>
      <c r="L379" s="68" t="e">
        <f aca="false">F379+G379+H379+I379+J379+K379</f>
        <v>#VALUE!</v>
      </c>
    </row>
    <row r="380" customFormat="false" ht="12" hidden="false" customHeight="true" outlineLevel="0" collapsed="false">
      <c r="A380" s="65"/>
      <c r="B380" s="19"/>
      <c r="C380" s="19"/>
      <c r="D380" s="77" t="s">
        <v>32</v>
      </c>
      <c r="E380" s="67"/>
      <c r="F380" s="178" t="s">
        <v>89</v>
      </c>
      <c r="G380" s="178" t="s">
        <v>89</v>
      </c>
      <c r="H380" s="68" t="e">
        <f aca="false">G380*$N$7</f>
        <v>#VALUE!</v>
      </c>
      <c r="I380" s="176" t="e">
        <f aca="false">H380*$O$7</f>
        <v>#VALUE!</v>
      </c>
      <c r="J380" s="176" t="e">
        <f aca="false">I380*$P$7</f>
        <v>#VALUE!</v>
      </c>
      <c r="K380" s="68" t="e">
        <f aca="false">J380*$Q$7</f>
        <v>#VALUE!</v>
      </c>
      <c r="L380" s="68" t="e">
        <f aca="false">F380+G380+H380+I380+J380+K380</f>
        <v>#VALUE!</v>
      </c>
    </row>
    <row r="381" customFormat="false" ht="12" hidden="false" customHeight="true" outlineLevel="0" collapsed="false">
      <c r="A381" s="20" t="s">
        <v>529</v>
      </c>
      <c r="B381" s="19" t="s">
        <v>143</v>
      </c>
      <c r="C381" s="19" t="s">
        <v>35</v>
      </c>
      <c r="D381" s="77" t="s">
        <v>28</v>
      </c>
      <c r="E381" s="67"/>
      <c r="F381" s="81" t="e">
        <f aca="false">F382+F383+F384+F385</f>
        <v>#VALUE!</v>
      </c>
      <c r="G381" s="81" t="e">
        <f aca="false">G382+G383+G384+G385</f>
        <v>#VALUE!</v>
      </c>
      <c r="H381" s="81" t="e">
        <f aca="false">H382+H383+H384+H385</f>
        <v>#VALUE!</v>
      </c>
      <c r="I381" s="81" t="e">
        <f aca="false">I382+I383+I384+I385</f>
        <v>#VALUE!</v>
      </c>
      <c r="J381" s="81" t="e">
        <f aca="false">J382+J383+J384+J385</f>
        <v>#VALUE!</v>
      </c>
      <c r="K381" s="81" t="e">
        <f aca="false">K382+K383+K384+K385</f>
        <v>#VALUE!</v>
      </c>
      <c r="L381" s="81" t="e">
        <f aca="false">L382+L383+L384+L385</f>
        <v>#VALUE!</v>
      </c>
    </row>
    <row r="382" customFormat="false" ht="12" hidden="false" customHeight="true" outlineLevel="0" collapsed="false">
      <c r="A382" s="65"/>
      <c r="B382" s="19"/>
      <c r="C382" s="19"/>
      <c r="D382" s="77" t="s">
        <v>29</v>
      </c>
      <c r="E382" s="67"/>
      <c r="F382" s="178" t="s">
        <v>89</v>
      </c>
      <c r="G382" s="178" t="s">
        <v>89</v>
      </c>
      <c r="H382" s="68" t="e">
        <f aca="false">G382*$N$7</f>
        <v>#VALUE!</v>
      </c>
      <c r="I382" s="176" t="e">
        <f aca="false">H382*$O$7</f>
        <v>#VALUE!</v>
      </c>
      <c r="J382" s="176" t="e">
        <f aca="false">I382*$P$7</f>
        <v>#VALUE!</v>
      </c>
      <c r="K382" s="68" t="e">
        <f aca="false">J382*$Q$7</f>
        <v>#VALUE!</v>
      </c>
      <c r="L382" s="68" t="e">
        <f aca="false">F382+G382+H382+I382+J382+K382</f>
        <v>#VALUE!</v>
      </c>
    </row>
    <row r="383" customFormat="false" ht="12" hidden="false" customHeight="true" outlineLevel="0" collapsed="false">
      <c r="A383" s="65"/>
      <c r="B383" s="19"/>
      <c r="C383" s="19"/>
      <c r="D383" s="77" t="s">
        <v>30</v>
      </c>
      <c r="E383" s="67"/>
      <c r="F383" s="178" t="s">
        <v>89</v>
      </c>
      <c r="G383" s="178" t="s">
        <v>89</v>
      </c>
      <c r="H383" s="68" t="e">
        <f aca="false">G383*$N$7</f>
        <v>#VALUE!</v>
      </c>
      <c r="I383" s="176" t="e">
        <f aca="false">H383*$O$7</f>
        <v>#VALUE!</v>
      </c>
      <c r="J383" s="176" t="e">
        <f aca="false">I383*$P$7</f>
        <v>#VALUE!</v>
      </c>
      <c r="K383" s="68" t="e">
        <f aca="false">J383*$Q$7</f>
        <v>#VALUE!</v>
      </c>
      <c r="L383" s="68" t="e">
        <f aca="false">F383+G383+H383+I383+J383+K383</f>
        <v>#VALUE!</v>
      </c>
    </row>
    <row r="384" customFormat="false" ht="12" hidden="false" customHeight="true" outlineLevel="0" collapsed="false">
      <c r="A384" s="65"/>
      <c r="B384" s="19"/>
      <c r="C384" s="19"/>
      <c r="D384" s="77" t="s">
        <v>281</v>
      </c>
      <c r="E384" s="67"/>
      <c r="F384" s="178" t="s">
        <v>380</v>
      </c>
      <c r="G384" s="178" t="s">
        <v>380</v>
      </c>
      <c r="H384" s="68" t="e">
        <f aca="false">G384*$N$7</f>
        <v>#VALUE!</v>
      </c>
      <c r="I384" s="176" t="e">
        <f aca="false">H384*$O$7</f>
        <v>#VALUE!</v>
      </c>
      <c r="J384" s="176" t="e">
        <f aca="false">I384*$P$7</f>
        <v>#VALUE!</v>
      </c>
      <c r="K384" s="68" t="e">
        <f aca="false">J384*$Q$7</f>
        <v>#VALUE!</v>
      </c>
      <c r="L384" s="68" t="e">
        <f aca="false">F384+G384+H384+I384+J384+K384</f>
        <v>#VALUE!</v>
      </c>
    </row>
    <row r="385" customFormat="false" ht="12" hidden="false" customHeight="true" outlineLevel="0" collapsed="false">
      <c r="A385" s="65"/>
      <c r="B385" s="19"/>
      <c r="C385" s="19"/>
      <c r="D385" s="77" t="s">
        <v>32</v>
      </c>
      <c r="E385" s="67"/>
      <c r="F385" s="178" t="s">
        <v>89</v>
      </c>
      <c r="G385" s="178" t="s">
        <v>89</v>
      </c>
      <c r="H385" s="68" t="e">
        <f aca="false">G385*$N$7</f>
        <v>#VALUE!</v>
      </c>
      <c r="I385" s="176" t="e">
        <f aca="false">H385*$O$7</f>
        <v>#VALUE!</v>
      </c>
      <c r="J385" s="176" t="e">
        <f aca="false">I385*$P$7</f>
        <v>#VALUE!</v>
      </c>
      <c r="K385" s="68" t="e">
        <f aca="false">J385*$Q$7</f>
        <v>#VALUE!</v>
      </c>
      <c r="L385" s="68" t="e">
        <f aca="false">F385+G385+H385+I385+J385+K385</f>
        <v>#VALUE!</v>
      </c>
    </row>
    <row r="386" customFormat="false" ht="12" hidden="false" customHeight="true" outlineLevel="0" collapsed="false">
      <c r="A386" s="20" t="s">
        <v>530</v>
      </c>
      <c r="B386" s="19" t="s">
        <v>145</v>
      </c>
      <c r="C386" s="19" t="s">
        <v>35</v>
      </c>
      <c r="D386" s="77" t="s">
        <v>28</v>
      </c>
      <c r="E386" s="67"/>
      <c r="F386" s="81" t="e">
        <f aca="false">F387+F388+F389+F390</f>
        <v>#VALUE!</v>
      </c>
      <c r="G386" s="81" t="e">
        <f aca="false">G387+G388+G389+G390</f>
        <v>#VALUE!</v>
      </c>
      <c r="H386" s="81" t="e">
        <f aca="false">H387+H388+H389+H390</f>
        <v>#VALUE!</v>
      </c>
      <c r="I386" s="81" t="e">
        <f aca="false">I387+I388+I389+I390</f>
        <v>#VALUE!</v>
      </c>
      <c r="J386" s="81" t="e">
        <f aca="false">J387+J388+J389+J390</f>
        <v>#VALUE!</v>
      </c>
      <c r="K386" s="81" t="e">
        <f aca="false">K387+K388+K389+K390</f>
        <v>#VALUE!</v>
      </c>
      <c r="L386" s="81" t="e">
        <f aca="false">L387+L388+L389+L390</f>
        <v>#VALUE!</v>
      </c>
    </row>
    <row r="387" customFormat="false" ht="12" hidden="false" customHeight="true" outlineLevel="0" collapsed="false">
      <c r="A387" s="65"/>
      <c r="B387" s="19"/>
      <c r="C387" s="19"/>
      <c r="D387" s="77" t="s">
        <v>29</v>
      </c>
      <c r="E387" s="67"/>
      <c r="F387" s="178" t="s">
        <v>89</v>
      </c>
      <c r="G387" s="178" t="s">
        <v>89</v>
      </c>
      <c r="H387" s="68" t="e">
        <f aca="false">G387*$N$7</f>
        <v>#VALUE!</v>
      </c>
      <c r="I387" s="176" t="e">
        <f aca="false">H387*$O$7</f>
        <v>#VALUE!</v>
      </c>
      <c r="J387" s="176" t="e">
        <f aca="false">I387*$P$7</f>
        <v>#VALUE!</v>
      </c>
      <c r="K387" s="68" t="e">
        <f aca="false">J387*$Q$7</f>
        <v>#VALUE!</v>
      </c>
      <c r="L387" s="68" t="e">
        <f aca="false">F387+G387+H387+I387+J387+K387</f>
        <v>#VALUE!</v>
      </c>
    </row>
    <row r="388" customFormat="false" ht="12" hidden="false" customHeight="true" outlineLevel="0" collapsed="false">
      <c r="A388" s="65"/>
      <c r="B388" s="19"/>
      <c r="C388" s="19"/>
      <c r="D388" s="77" t="s">
        <v>30</v>
      </c>
      <c r="E388" s="67"/>
      <c r="F388" s="178" t="s">
        <v>89</v>
      </c>
      <c r="G388" s="178" t="s">
        <v>89</v>
      </c>
      <c r="H388" s="68" t="e">
        <f aca="false">G388*$N$7</f>
        <v>#VALUE!</v>
      </c>
      <c r="I388" s="176" t="e">
        <f aca="false">H388*$O$7</f>
        <v>#VALUE!</v>
      </c>
      <c r="J388" s="176" t="e">
        <f aca="false">I388*$P$7</f>
        <v>#VALUE!</v>
      </c>
      <c r="K388" s="68" t="e">
        <f aca="false">J388*$Q$7</f>
        <v>#VALUE!</v>
      </c>
      <c r="L388" s="68" t="e">
        <f aca="false">F388+G388+H388+I388+J388+K388</f>
        <v>#VALUE!</v>
      </c>
    </row>
    <row r="389" customFormat="false" ht="12" hidden="false" customHeight="true" outlineLevel="0" collapsed="false">
      <c r="A389" s="65"/>
      <c r="B389" s="19"/>
      <c r="C389" s="19"/>
      <c r="D389" s="77" t="s">
        <v>281</v>
      </c>
      <c r="E389" s="67"/>
      <c r="F389" s="178" t="s">
        <v>381</v>
      </c>
      <c r="G389" s="178" t="s">
        <v>381</v>
      </c>
      <c r="H389" s="68" t="e">
        <f aca="false">G389*$N$7</f>
        <v>#VALUE!</v>
      </c>
      <c r="I389" s="176" t="e">
        <f aca="false">H389*$O$7</f>
        <v>#VALUE!</v>
      </c>
      <c r="J389" s="176" t="e">
        <f aca="false">I389*$P$7</f>
        <v>#VALUE!</v>
      </c>
      <c r="K389" s="68" t="e">
        <f aca="false">J389*$Q$7</f>
        <v>#VALUE!</v>
      </c>
      <c r="L389" s="68" t="e">
        <f aca="false">F389+G389+H389+I389+J389+K389</f>
        <v>#VALUE!</v>
      </c>
    </row>
    <row r="390" customFormat="false" ht="12" hidden="false" customHeight="true" outlineLevel="0" collapsed="false">
      <c r="A390" s="65"/>
      <c r="B390" s="19"/>
      <c r="C390" s="19"/>
      <c r="D390" s="77" t="s">
        <v>32</v>
      </c>
      <c r="E390" s="67"/>
      <c r="F390" s="178" t="s">
        <v>89</v>
      </c>
      <c r="G390" s="178" t="s">
        <v>89</v>
      </c>
      <c r="H390" s="68" t="e">
        <f aca="false">G390*$N$7</f>
        <v>#VALUE!</v>
      </c>
      <c r="I390" s="176" t="e">
        <f aca="false">H390*$O$7</f>
        <v>#VALUE!</v>
      </c>
      <c r="J390" s="176" t="e">
        <f aca="false">I390*$P$7</f>
        <v>#VALUE!</v>
      </c>
      <c r="K390" s="68" t="e">
        <f aca="false">J390*$Q$7</f>
        <v>#VALUE!</v>
      </c>
      <c r="L390" s="68" t="e">
        <f aca="false">F390+G390+H390+I390+J390+K390</f>
        <v>#VALUE!</v>
      </c>
    </row>
    <row r="391" customFormat="false" ht="12.75" hidden="false" customHeight="true" outlineLevel="0" collapsed="false">
      <c r="A391" s="20" t="s">
        <v>17</v>
      </c>
      <c r="B391" s="77" t="s">
        <v>320</v>
      </c>
      <c r="C391" s="77"/>
      <c r="D391" s="77"/>
      <c r="E391" s="77"/>
      <c r="F391" s="77"/>
      <c r="G391" s="77"/>
      <c r="H391" s="77"/>
      <c r="I391" s="77"/>
      <c r="J391" s="77"/>
      <c r="K391" s="77"/>
      <c r="L391" s="26"/>
    </row>
    <row r="392" s="83" customFormat="true" ht="27" hidden="false" customHeight="true" outlineLevel="0" collapsed="false">
      <c r="A392" s="78" t="s">
        <v>149</v>
      </c>
      <c r="B392" s="79" t="s">
        <v>531</v>
      </c>
      <c r="C392" s="79" t="s">
        <v>27</v>
      </c>
      <c r="D392" s="79" t="s">
        <v>28</v>
      </c>
      <c r="E392" s="126"/>
      <c r="F392" s="81" t="e">
        <f aca="false">F393+F394+F395+F396</f>
        <v>#VALUE!</v>
      </c>
      <c r="G392" s="81" t="e">
        <f aca="false">G393+G394+G395+G396</f>
        <v>#VALUE!</v>
      </c>
      <c r="H392" s="81" t="e">
        <f aca="false">H393+H394+H395+H396</f>
        <v>#VALUE!</v>
      </c>
      <c r="I392" s="81" t="e">
        <f aca="false">I393+I394+I395+I396</f>
        <v>#VALUE!</v>
      </c>
      <c r="J392" s="81" t="e">
        <f aca="false">J393+J394+J395+J396</f>
        <v>#VALUE!</v>
      </c>
      <c r="K392" s="81" t="e">
        <f aca="false">K393+K394+K395+K396</f>
        <v>#VALUE!</v>
      </c>
      <c r="L392" s="81" t="e">
        <f aca="false">L393+L394+L395+L396</f>
        <v>#VALUE!</v>
      </c>
    </row>
    <row r="393" customFormat="false" ht="12.75" hidden="false" customHeight="true" outlineLevel="0" collapsed="false">
      <c r="A393" s="65"/>
      <c r="B393" s="66"/>
      <c r="C393" s="66"/>
      <c r="D393" s="77" t="s">
        <v>29</v>
      </c>
      <c r="E393" s="67"/>
      <c r="F393" s="68" t="e">
        <f aca="false">F398</f>
        <v>#VALUE!</v>
      </c>
      <c r="G393" s="68" t="e">
        <f aca="false">G398</f>
        <v>#VALUE!</v>
      </c>
      <c r="H393" s="68" t="e">
        <f aca="false">H398</f>
        <v>#VALUE!</v>
      </c>
      <c r="I393" s="68" t="e">
        <f aca="false">I398</f>
        <v>#VALUE!</v>
      </c>
      <c r="J393" s="68" t="e">
        <f aca="false">J398</f>
        <v>#VALUE!</v>
      </c>
      <c r="K393" s="68" t="e">
        <f aca="false">K398</f>
        <v>#VALUE!</v>
      </c>
      <c r="L393" s="68" t="e">
        <f aca="false">F393+G393+H393+I393+J393+K393</f>
        <v>#VALUE!</v>
      </c>
    </row>
    <row r="394" customFormat="false" ht="12.75" hidden="false" customHeight="true" outlineLevel="0" collapsed="false">
      <c r="A394" s="65"/>
      <c r="B394" s="66"/>
      <c r="C394" s="66"/>
      <c r="D394" s="77" t="s">
        <v>30</v>
      </c>
      <c r="E394" s="67"/>
      <c r="F394" s="68" t="e">
        <f aca="false">F399</f>
        <v>#VALUE!</v>
      </c>
      <c r="G394" s="68" t="e">
        <f aca="false">G399</f>
        <v>#VALUE!</v>
      </c>
      <c r="H394" s="68" t="e">
        <f aca="false">H399</f>
        <v>#VALUE!</v>
      </c>
      <c r="I394" s="68" t="e">
        <f aca="false">I399</f>
        <v>#VALUE!</v>
      </c>
      <c r="J394" s="68" t="e">
        <f aca="false">J399</f>
        <v>#VALUE!</v>
      </c>
      <c r="K394" s="68" t="e">
        <f aca="false">K399</f>
        <v>#VALUE!</v>
      </c>
      <c r="L394" s="68" t="e">
        <f aca="false">F394+G394+H394+I394+J394+K394</f>
        <v>#VALUE!</v>
      </c>
    </row>
    <row r="395" customFormat="false" ht="12.75" hidden="false" customHeight="true" outlineLevel="0" collapsed="false">
      <c r="A395" s="65"/>
      <c r="B395" s="66"/>
      <c r="C395" s="66"/>
      <c r="D395" s="77" t="s">
        <v>281</v>
      </c>
      <c r="E395" s="67"/>
      <c r="F395" s="68" t="e">
        <f aca="false">F400</f>
        <v>#VALUE!</v>
      </c>
      <c r="G395" s="68" t="e">
        <f aca="false">G400</f>
        <v>#VALUE!</v>
      </c>
      <c r="H395" s="68" t="e">
        <f aca="false">H400</f>
        <v>#VALUE!</v>
      </c>
      <c r="I395" s="68" t="e">
        <f aca="false">I400</f>
        <v>#VALUE!</v>
      </c>
      <c r="J395" s="68" t="e">
        <f aca="false">J400</f>
        <v>#VALUE!</v>
      </c>
      <c r="K395" s="68" t="e">
        <f aca="false">K400</f>
        <v>#VALUE!</v>
      </c>
      <c r="L395" s="68" t="e">
        <f aca="false">F395+G395+H395+I395+J395+K395</f>
        <v>#VALUE!</v>
      </c>
    </row>
    <row r="396" customFormat="false" ht="12.75" hidden="false" customHeight="true" outlineLevel="0" collapsed="false">
      <c r="A396" s="65"/>
      <c r="B396" s="66"/>
      <c r="C396" s="66"/>
      <c r="D396" s="77" t="s">
        <v>32</v>
      </c>
      <c r="E396" s="67"/>
      <c r="F396" s="68" t="e">
        <f aca="false">F401</f>
        <v>#VALUE!</v>
      </c>
      <c r="G396" s="68" t="e">
        <f aca="false">G401</f>
        <v>#VALUE!</v>
      </c>
      <c r="H396" s="68" t="e">
        <f aca="false">H401</f>
        <v>#VALUE!</v>
      </c>
      <c r="I396" s="68" t="e">
        <f aca="false">I401</f>
        <v>#VALUE!</v>
      </c>
      <c r="J396" s="68" t="e">
        <f aca="false">J401</f>
        <v>#VALUE!</v>
      </c>
      <c r="K396" s="68" t="e">
        <f aca="false">K401</f>
        <v>#VALUE!</v>
      </c>
      <c r="L396" s="68" t="e">
        <f aca="false">F396+G396+H396+I396+J396+K396</f>
        <v>#VALUE!</v>
      </c>
    </row>
    <row r="397" customFormat="false" ht="27" hidden="false" customHeight="true" outlineLevel="0" collapsed="false">
      <c r="A397" s="65"/>
      <c r="B397" s="66"/>
      <c r="C397" s="79" t="s">
        <v>35</v>
      </c>
      <c r="D397" s="79" t="s">
        <v>28</v>
      </c>
      <c r="E397" s="67"/>
      <c r="F397" s="81" t="e">
        <f aca="false">F398+F399+F400+F401</f>
        <v>#VALUE!</v>
      </c>
      <c r="G397" s="81" t="e">
        <f aca="false">G398+G399+G400+G401</f>
        <v>#VALUE!</v>
      </c>
      <c r="H397" s="81" t="e">
        <f aca="false">H398+H399+H400+H401</f>
        <v>#VALUE!</v>
      </c>
      <c r="I397" s="81" t="e">
        <f aca="false">I398+I399+I400+I401</f>
        <v>#VALUE!</v>
      </c>
      <c r="J397" s="81" t="e">
        <f aca="false">J398+J399+J400+J401</f>
        <v>#VALUE!</v>
      </c>
      <c r="K397" s="81" t="e">
        <f aca="false">K398+K399+K400+K401</f>
        <v>#VALUE!</v>
      </c>
      <c r="L397" s="81" t="e">
        <f aca="false">L398+L399+L400+L401</f>
        <v>#VALUE!</v>
      </c>
    </row>
    <row r="398" customFormat="false" ht="12.75" hidden="false" customHeight="true" outlineLevel="0" collapsed="false">
      <c r="A398" s="65"/>
      <c r="B398" s="66"/>
      <c r="C398" s="66"/>
      <c r="D398" s="77" t="s">
        <v>29</v>
      </c>
      <c r="E398" s="67"/>
      <c r="F398" s="68" t="e">
        <f aca="false">F403+F408</f>
        <v>#VALUE!</v>
      </c>
      <c r="G398" s="68" t="e">
        <f aca="false">G403+G408</f>
        <v>#VALUE!</v>
      </c>
      <c r="H398" s="68" t="e">
        <f aca="false">H403+H408</f>
        <v>#VALUE!</v>
      </c>
      <c r="I398" s="68" t="e">
        <f aca="false">I403+I408</f>
        <v>#VALUE!</v>
      </c>
      <c r="J398" s="68" t="e">
        <f aca="false">J403+J408</f>
        <v>#VALUE!</v>
      </c>
      <c r="K398" s="68" t="e">
        <f aca="false">K403+K408</f>
        <v>#VALUE!</v>
      </c>
      <c r="L398" s="68" t="e">
        <f aca="false">F398+G398+H398+I398+J398+K398</f>
        <v>#VALUE!</v>
      </c>
    </row>
    <row r="399" customFormat="false" ht="12.75" hidden="false" customHeight="true" outlineLevel="0" collapsed="false">
      <c r="A399" s="65"/>
      <c r="B399" s="66"/>
      <c r="C399" s="66"/>
      <c r="D399" s="77" t="s">
        <v>30</v>
      </c>
      <c r="E399" s="67"/>
      <c r="F399" s="68" t="e">
        <f aca="false">F404+F409</f>
        <v>#VALUE!</v>
      </c>
      <c r="G399" s="68" t="e">
        <f aca="false">G404+G409</f>
        <v>#VALUE!</v>
      </c>
      <c r="H399" s="68" t="e">
        <f aca="false">H404+H409</f>
        <v>#VALUE!</v>
      </c>
      <c r="I399" s="68" t="e">
        <f aca="false">I404+I409</f>
        <v>#VALUE!</v>
      </c>
      <c r="J399" s="68" t="e">
        <f aca="false">J404+J409</f>
        <v>#VALUE!</v>
      </c>
      <c r="K399" s="68" t="e">
        <f aca="false">K404+K409</f>
        <v>#VALUE!</v>
      </c>
      <c r="L399" s="68" t="e">
        <f aca="false">F399+G399+H399+I399+J399+K399</f>
        <v>#VALUE!</v>
      </c>
    </row>
    <row r="400" customFormat="false" ht="12.75" hidden="false" customHeight="true" outlineLevel="0" collapsed="false">
      <c r="A400" s="65"/>
      <c r="B400" s="66"/>
      <c r="C400" s="66"/>
      <c r="D400" s="77" t="s">
        <v>281</v>
      </c>
      <c r="E400" s="67"/>
      <c r="F400" s="68" t="e">
        <f aca="false">F405+F410</f>
        <v>#VALUE!</v>
      </c>
      <c r="G400" s="68" t="e">
        <f aca="false">G405+G410</f>
        <v>#VALUE!</v>
      </c>
      <c r="H400" s="68" t="e">
        <f aca="false">H405+H410</f>
        <v>#VALUE!</v>
      </c>
      <c r="I400" s="68" t="e">
        <f aca="false">I405+I410</f>
        <v>#VALUE!</v>
      </c>
      <c r="J400" s="68" t="e">
        <f aca="false">J405+J410</f>
        <v>#VALUE!</v>
      </c>
      <c r="K400" s="68" t="e">
        <f aca="false">K405+K410</f>
        <v>#VALUE!</v>
      </c>
      <c r="L400" s="68" t="e">
        <f aca="false">F400+G400+H400+I400+J400+K400</f>
        <v>#VALUE!</v>
      </c>
    </row>
    <row r="401" customFormat="false" ht="12.75" hidden="false" customHeight="true" outlineLevel="0" collapsed="false">
      <c r="A401" s="65"/>
      <c r="B401" s="66"/>
      <c r="C401" s="66"/>
      <c r="D401" s="77" t="s">
        <v>32</v>
      </c>
      <c r="E401" s="67"/>
      <c r="F401" s="68" t="e">
        <f aca="false">F406+F411</f>
        <v>#VALUE!</v>
      </c>
      <c r="G401" s="68" t="e">
        <f aca="false">G406+G411</f>
        <v>#VALUE!</v>
      </c>
      <c r="H401" s="68" t="e">
        <f aca="false">H406+H411</f>
        <v>#VALUE!</v>
      </c>
      <c r="I401" s="68" t="e">
        <f aca="false">I406+I411</f>
        <v>#VALUE!</v>
      </c>
      <c r="J401" s="68" t="e">
        <f aca="false">J406+J411</f>
        <v>#VALUE!</v>
      </c>
      <c r="K401" s="68" t="e">
        <f aca="false">K406+K411</f>
        <v>#VALUE!</v>
      </c>
      <c r="L401" s="68" t="e">
        <f aca="false">F401+G401+H401+I401+J401+K401</f>
        <v>#VALUE!</v>
      </c>
    </row>
    <row r="402" customFormat="false" ht="15.75" hidden="false" customHeight="true" outlineLevel="0" collapsed="false">
      <c r="A402" s="129" t="s">
        <v>151</v>
      </c>
      <c r="B402" s="130" t="s">
        <v>532</v>
      </c>
      <c r="C402" s="19" t="s">
        <v>35</v>
      </c>
      <c r="D402" s="77" t="s">
        <v>28</v>
      </c>
      <c r="E402" s="67"/>
      <c r="F402" s="81" t="e">
        <f aca="false">F403+F404+F405+F406</f>
        <v>#VALUE!</v>
      </c>
      <c r="G402" s="81" t="e">
        <f aca="false">G403+G404+G405+G406</f>
        <v>#VALUE!</v>
      </c>
      <c r="H402" s="81" t="e">
        <f aca="false">H403+H404+H405+H406</f>
        <v>#VALUE!</v>
      </c>
      <c r="I402" s="81" t="e">
        <f aca="false">I403+I404+I405+I406</f>
        <v>#VALUE!</v>
      </c>
      <c r="J402" s="81" t="e">
        <f aca="false">J403+J404+J405+J406</f>
        <v>#VALUE!</v>
      </c>
      <c r="K402" s="81" t="e">
        <f aca="false">K403+K404+K405+K406</f>
        <v>#VALUE!</v>
      </c>
      <c r="L402" s="81" t="e">
        <f aca="false">L403+L404+L405+L406</f>
        <v>#VALUE!</v>
      </c>
    </row>
    <row r="403" customFormat="false" ht="15.75" hidden="false" customHeight="true" outlineLevel="0" collapsed="false">
      <c r="A403" s="135"/>
      <c r="B403" s="130"/>
      <c r="C403" s="19"/>
      <c r="D403" s="77" t="s">
        <v>29</v>
      </c>
      <c r="E403" s="67"/>
      <c r="F403" s="178" t="s">
        <v>89</v>
      </c>
      <c r="G403" s="178" t="s">
        <v>89</v>
      </c>
      <c r="H403" s="26" t="s">
        <v>89</v>
      </c>
      <c r="I403" s="178" t="s">
        <v>89</v>
      </c>
      <c r="J403" s="178" t="s">
        <v>89</v>
      </c>
      <c r="K403" s="26" t="s">
        <v>89</v>
      </c>
      <c r="L403" s="68" t="e">
        <f aca="false">F403+G403+H403+I403+J403+K403</f>
        <v>#VALUE!</v>
      </c>
    </row>
    <row r="404" customFormat="false" ht="15.75" hidden="false" customHeight="true" outlineLevel="0" collapsed="false">
      <c r="A404" s="135"/>
      <c r="B404" s="130"/>
      <c r="C404" s="19"/>
      <c r="D404" s="77" t="s">
        <v>30</v>
      </c>
      <c r="E404" s="67"/>
      <c r="F404" s="178" t="s">
        <v>89</v>
      </c>
      <c r="G404" s="178" t="s">
        <v>89</v>
      </c>
      <c r="H404" s="26" t="s">
        <v>89</v>
      </c>
      <c r="I404" s="178" t="s">
        <v>89</v>
      </c>
      <c r="J404" s="178" t="s">
        <v>89</v>
      </c>
      <c r="K404" s="26" t="s">
        <v>89</v>
      </c>
      <c r="L404" s="68" t="e">
        <f aca="false">F404+G404+H404+I404+J404+K404</f>
        <v>#VALUE!</v>
      </c>
    </row>
    <row r="405" customFormat="false" ht="15.75" hidden="false" customHeight="true" outlineLevel="0" collapsed="false">
      <c r="A405" s="135"/>
      <c r="B405" s="130"/>
      <c r="C405" s="19"/>
      <c r="D405" s="77" t="s">
        <v>281</v>
      </c>
      <c r="E405" s="67"/>
      <c r="F405" s="178" t="s">
        <v>89</v>
      </c>
      <c r="G405" s="178" t="s">
        <v>89</v>
      </c>
      <c r="H405" s="26" t="s">
        <v>89</v>
      </c>
      <c r="I405" s="178" t="s">
        <v>89</v>
      </c>
      <c r="J405" s="178" t="s">
        <v>89</v>
      </c>
      <c r="K405" s="26" t="s">
        <v>89</v>
      </c>
      <c r="L405" s="68" t="e">
        <f aca="false">F405+G405+H405+I405+J405+K405</f>
        <v>#VALUE!</v>
      </c>
    </row>
    <row r="406" customFormat="false" ht="15.75" hidden="false" customHeight="true" outlineLevel="0" collapsed="false">
      <c r="A406" s="135"/>
      <c r="B406" s="130"/>
      <c r="C406" s="19"/>
      <c r="D406" s="77" t="s">
        <v>32</v>
      </c>
      <c r="E406" s="67"/>
      <c r="F406" s="178" t="s">
        <v>89</v>
      </c>
      <c r="G406" s="178" t="s">
        <v>89</v>
      </c>
      <c r="H406" s="26" t="s">
        <v>89</v>
      </c>
      <c r="I406" s="178" t="s">
        <v>89</v>
      </c>
      <c r="J406" s="178" t="s">
        <v>89</v>
      </c>
      <c r="K406" s="26" t="s">
        <v>89</v>
      </c>
      <c r="L406" s="68" t="e">
        <f aca="false">F406+G406+H406+I406+J406+K406</f>
        <v>#VALUE!</v>
      </c>
    </row>
    <row r="407" customFormat="false" ht="15.75" hidden="false" customHeight="true" outlineLevel="0" collapsed="false">
      <c r="A407" s="129" t="s">
        <v>152</v>
      </c>
      <c r="B407" s="207" t="s">
        <v>533</v>
      </c>
      <c r="C407" s="19" t="s">
        <v>35</v>
      </c>
      <c r="D407" s="77" t="s">
        <v>28</v>
      </c>
      <c r="E407" s="67"/>
      <c r="F407" s="81" t="e">
        <f aca="false">F408+F409+F410+F411</f>
        <v>#VALUE!</v>
      </c>
      <c r="G407" s="81" t="e">
        <f aca="false">G408+G409+G410+G411</f>
        <v>#VALUE!</v>
      </c>
      <c r="H407" s="81" t="e">
        <f aca="false">H408+H409+H410+H411</f>
        <v>#VALUE!</v>
      </c>
      <c r="I407" s="81" t="e">
        <f aca="false">I408+I409+I410+I411</f>
        <v>#VALUE!</v>
      </c>
      <c r="J407" s="81" t="e">
        <f aca="false">J408+J409+J410+J411</f>
        <v>#VALUE!</v>
      </c>
      <c r="K407" s="81" t="e">
        <f aca="false">K408+K409+K410+K411</f>
        <v>#VALUE!</v>
      </c>
      <c r="L407" s="81" t="e">
        <f aca="false">L408+L409+L410+L411</f>
        <v>#VALUE!</v>
      </c>
    </row>
    <row r="408" customFormat="false" ht="15.75" hidden="false" customHeight="true" outlineLevel="0" collapsed="false">
      <c r="A408" s="135"/>
      <c r="B408" s="207"/>
      <c r="C408" s="19"/>
      <c r="D408" s="77" t="s">
        <v>29</v>
      </c>
      <c r="E408" s="67"/>
      <c r="F408" s="178" t="s">
        <v>89</v>
      </c>
      <c r="G408" s="178" t="s">
        <v>89</v>
      </c>
      <c r="H408" s="26" t="s">
        <v>89</v>
      </c>
      <c r="I408" s="178" t="s">
        <v>89</v>
      </c>
      <c r="J408" s="178" t="s">
        <v>89</v>
      </c>
      <c r="K408" s="26" t="s">
        <v>89</v>
      </c>
      <c r="L408" s="68" t="e">
        <f aca="false">F408+G408+H408+I408+J408+K408</f>
        <v>#VALUE!</v>
      </c>
    </row>
    <row r="409" customFormat="false" ht="15.75" hidden="false" customHeight="true" outlineLevel="0" collapsed="false">
      <c r="A409" s="135"/>
      <c r="B409" s="207"/>
      <c r="C409" s="19"/>
      <c r="D409" s="77" t="s">
        <v>30</v>
      </c>
      <c r="E409" s="67"/>
      <c r="F409" s="178" t="s">
        <v>89</v>
      </c>
      <c r="G409" s="178" t="s">
        <v>89</v>
      </c>
      <c r="H409" s="26" t="s">
        <v>89</v>
      </c>
      <c r="I409" s="178" t="s">
        <v>89</v>
      </c>
      <c r="J409" s="178" t="s">
        <v>89</v>
      </c>
      <c r="K409" s="26" t="s">
        <v>89</v>
      </c>
      <c r="L409" s="68" t="e">
        <f aca="false">F409+G409+H409+I409+J409+K409</f>
        <v>#VALUE!</v>
      </c>
    </row>
    <row r="410" customFormat="false" ht="15.75" hidden="false" customHeight="true" outlineLevel="0" collapsed="false">
      <c r="A410" s="65"/>
      <c r="B410" s="207"/>
      <c r="C410" s="19"/>
      <c r="D410" s="77" t="s">
        <v>281</v>
      </c>
      <c r="E410" s="67"/>
      <c r="F410" s="178" t="s">
        <v>89</v>
      </c>
      <c r="G410" s="178" t="s">
        <v>89</v>
      </c>
      <c r="H410" s="26" t="s">
        <v>89</v>
      </c>
      <c r="I410" s="178" t="s">
        <v>89</v>
      </c>
      <c r="J410" s="178" t="s">
        <v>89</v>
      </c>
      <c r="K410" s="26" t="s">
        <v>89</v>
      </c>
      <c r="L410" s="68" t="e">
        <f aca="false">F410+G410+H410+I410+J410+K410</f>
        <v>#VALUE!</v>
      </c>
    </row>
    <row r="411" customFormat="false" ht="15.75" hidden="false" customHeight="true" outlineLevel="0" collapsed="false">
      <c r="A411" s="65"/>
      <c r="B411" s="207"/>
      <c r="C411" s="19"/>
      <c r="D411" s="77" t="s">
        <v>32</v>
      </c>
      <c r="E411" s="67"/>
      <c r="F411" s="178" t="s">
        <v>89</v>
      </c>
      <c r="G411" s="178" t="s">
        <v>89</v>
      </c>
      <c r="H411" s="26" t="s">
        <v>89</v>
      </c>
      <c r="I411" s="178" t="s">
        <v>89</v>
      </c>
      <c r="J411" s="178" t="s">
        <v>89</v>
      </c>
      <c r="K411" s="26" t="s">
        <v>89</v>
      </c>
      <c r="L411" s="68" t="e">
        <f aca="false">F411+G411+H411+I411+J411+K411</f>
        <v>#VALUE!</v>
      </c>
    </row>
    <row r="412" s="83" customFormat="true" ht="27" hidden="false" customHeight="true" outlineLevel="0" collapsed="false">
      <c r="A412" s="78" t="s">
        <v>324</v>
      </c>
      <c r="B412" s="79" t="s">
        <v>534</v>
      </c>
      <c r="C412" s="79" t="s">
        <v>27</v>
      </c>
      <c r="D412" s="79" t="s">
        <v>28</v>
      </c>
      <c r="E412" s="126"/>
      <c r="F412" s="81" t="e">
        <f aca="false">F413+F414+F415+F416</f>
        <v>#VALUE!</v>
      </c>
      <c r="G412" s="81" t="e">
        <f aca="false">G413+G414+G415+G416</f>
        <v>#VALUE!</v>
      </c>
      <c r="H412" s="81" t="e">
        <f aca="false">H413+H414+H415+H416</f>
        <v>#VALUE!</v>
      </c>
      <c r="I412" s="81" t="e">
        <f aca="false">I413+I414+I415+I416</f>
        <v>#VALUE!</v>
      </c>
      <c r="J412" s="81" t="e">
        <f aca="false">J413+J414+J415+J416</f>
        <v>#VALUE!</v>
      </c>
      <c r="K412" s="81" t="e">
        <f aca="false">K413+K414+K415+K416</f>
        <v>#VALUE!</v>
      </c>
      <c r="L412" s="81" t="e">
        <f aca="false">L413+L414+L415+L416</f>
        <v>#VALUE!</v>
      </c>
      <c r="M412" s="82" t="s">
        <v>371</v>
      </c>
    </row>
    <row r="413" customFormat="false" ht="12.75" hidden="false" customHeight="true" outlineLevel="0" collapsed="false">
      <c r="A413" s="65"/>
      <c r="B413" s="66"/>
      <c r="C413" s="66"/>
      <c r="D413" s="77" t="s">
        <v>29</v>
      </c>
      <c r="E413" s="67"/>
      <c r="F413" s="68" t="e">
        <f aca="false">F418</f>
        <v>#VALUE!</v>
      </c>
      <c r="G413" s="68" t="e">
        <f aca="false">G418</f>
        <v>#VALUE!</v>
      </c>
      <c r="H413" s="68" t="e">
        <f aca="false">H418</f>
        <v>#VALUE!</v>
      </c>
      <c r="I413" s="68" t="e">
        <f aca="false">I418</f>
        <v>#VALUE!</v>
      </c>
      <c r="J413" s="68" t="e">
        <f aca="false">J418</f>
        <v>#VALUE!</v>
      </c>
      <c r="K413" s="68" t="e">
        <f aca="false">K418</f>
        <v>#VALUE!</v>
      </c>
      <c r="L413" s="68" t="e">
        <f aca="false">F413+G413+H413+I413+J413+K413</f>
        <v>#VALUE!</v>
      </c>
    </row>
    <row r="414" customFormat="false" ht="12.75" hidden="false" customHeight="true" outlineLevel="0" collapsed="false">
      <c r="A414" s="65"/>
      <c r="B414" s="66"/>
      <c r="C414" s="66"/>
      <c r="D414" s="77" t="s">
        <v>30</v>
      </c>
      <c r="E414" s="67"/>
      <c r="F414" s="68" t="e">
        <f aca="false">F419</f>
        <v>#VALUE!</v>
      </c>
      <c r="G414" s="68" t="e">
        <f aca="false">G419</f>
        <v>#VALUE!</v>
      </c>
      <c r="H414" s="68" t="e">
        <f aca="false">H419</f>
        <v>#VALUE!</v>
      </c>
      <c r="I414" s="68" t="e">
        <f aca="false">I419</f>
        <v>#VALUE!</v>
      </c>
      <c r="J414" s="68" t="e">
        <f aca="false">J419</f>
        <v>#VALUE!</v>
      </c>
      <c r="K414" s="68" t="e">
        <f aca="false">K419</f>
        <v>#VALUE!</v>
      </c>
      <c r="L414" s="68" t="e">
        <f aca="false">F414+G414+H414+I414+J414+K414</f>
        <v>#VALUE!</v>
      </c>
    </row>
    <row r="415" customFormat="false" ht="12.75" hidden="false" customHeight="true" outlineLevel="0" collapsed="false">
      <c r="A415" s="65"/>
      <c r="B415" s="66"/>
      <c r="C415" s="66"/>
      <c r="D415" s="77" t="s">
        <v>281</v>
      </c>
      <c r="E415" s="67"/>
      <c r="F415" s="68" t="e">
        <f aca="false">F420</f>
        <v>#VALUE!</v>
      </c>
      <c r="G415" s="68" t="e">
        <f aca="false">G420</f>
        <v>#VALUE!</v>
      </c>
      <c r="H415" s="68" t="e">
        <f aca="false">H420</f>
        <v>#VALUE!</v>
      </c>
      <c r="I415" s="68" t="e">
        <f aca="false">I420</f>
        <v>#VALUE!</v>
      </c>
      <c r="J415" s="68" t="e">
        <f aca="false">J420</f>
        <v>#VALUE!</v>
      </c>
      <c r="K415" s="68" t="e">
        <f aca="false">K420</f>
        <v>#VALUE!</v>
      </c>
      <c r="L415" s="68" t="e">
        <f aca="false">F415+G415+H415+I415+J415+K415</f>
        <v>#VALUE!</v>
      </c>
    </row>
    <row r="416" customFormat="false" ht="12.75" hidden="false" customHeight="true" outlineLevel="0" collapsed="false">
      <c r="A416" s="65"/>
      <c r="B416" s="66"/>
      <c r="C416" s="66"/>
      <c r="D416" s="77" t="s">
        <v>32</v>
      </c>
      <c r="E416" s="67"/>
      <c r="F416" s="68" t="e">
        <f aca="false">F421</f>
        <v>#VALUE!</v>
      </c>
      <c r="G416" s="68" t="e">
        <f aca="false">G421</f>
        <v>#VALUE!</v>
      </c>
      <c r="H416" s="68" t="e">
        <f aca="false">H421</f>
        <v>#VALUE!</v>
      </c>
      <c r="I416" s="68" t="e">
        <f aca="false">I421</f>
        <v>#VALUE!</v>
      </c>
      <c r="J416" s="68" t="e">
        <f aca="false">J421</f>
        <v>#VALUE!</v>
      </c>
      <c r="K416" s="68" t="e">
        <f aca="false">K421</f>
        <v>#VALUE!</v>
      </c>
      <c r="L416" s="68" t="e">
        <f aca="false">F416+G416+H416+I416+J416+K416</f>
        <v>#VALUE!</v>
      </c>
    </row>
    <row r="417" customFormat="false" ht="27" hidden="false" customHeight="true" outlineLevel="0" collapsed="false">
      <c r="A417" s="65"/>
      <c r="B417" s="66"/>
      <c r="C417" s="79" t="s">
        <v>35</v>
      </c>
      <c r="D417" s="79" t="s">
        <v>28</v>
      </c>
      <c r="E417" s="67"/>
      <c r="F417" s="81" t="e">
        <f aca="false">F418+F419+F420+F421</f>
        <v>#VALUE!</v>
      </c>
      <c r="G417" s="81" t="e">
        <f aca="false">G418+G419+G420+G421</f>
        <v>#VALUE!</v>
      </c>
      <c r="H417" s="81" t="e">
        <f aca="false">H418+H419+H420+H421</f>
        <v>#VALUE!</v>
      </c>
      <c r="I417" s="81" t="e">
        <f aca="false">I418+I419+I420+I421</f>
        <v>#VALUE!</v>
      </c>
      <c r="J417" s="81" t="e">
        <f aca="false">J418+J419+J420+J421</f>
        <v>#VALUE!</v>
      </c>
      <c r="K417" s="81" t="e">
        <f aca="false">K418+K419+K420+K421</f>
        <v>#VALUE!</v>
      </c>
      <c r="L417" s="81" t="e">
        <f aca="false">L418+L419+L420+L421</f>
        <v>#VALUE!</v>
      </c>
    </row>
    <row r="418" customFormat="false" ht="12.75" hidden="false" customHeight="true" outlineLevel="0" collapsed="false">
      <c r="A418" s="65"/>
      <c r="B418" s="66"/>
      <c r="C418" s="66"/>
      <c r="D418" s="77" t="s">
        <v>29</v>
      </c>
      <c r="E418" s="67"/>
      <c r="F418" s="68" t="e">
        <f aca="false">F423+F428</f>
        <v>#VALUE!</v>
      </c>
      <c r="G418" s="68" t="e">
        <f aca="false">G423+G428</f>
        <v>#VALUE!</v>
      </c>
      <c r="H418" s="68" t="e">
        <f aca="false">H423+H428</f>
        <v>#VALUE!</v>
      </c>
      <c r="I418" s="68" t="e">
        <f aca="false">I423+I428</f>
        <v>#VALUE!</v>
      </c>
      <c r="J418" s="68" t="e">
        <f aca="false">J423+J428</f>
        <v>#VALUE!</v>
      </c>
      <c r="K418" s="68" t="e">
        <f aca="false">K423+K428</f>
        <v>#VALUE!</v>
      </c>
      <c r="L418" s="68" t="e">
        <f aca="false">F418+G418+H418+I418+J418+K418</f>
        <v>#VALUE!</v>
      </c>
    </row>
    <row r="419" customFormat="false" ht="12.75" hidden="false" customHeight="true" outlineLevel="0" collapsed="false">
      <c r="A419" s="65"/>
      <c r="B419" s="66"/>
      <c r="C419" s="66"/>
      <c r="D419" s="77" t="s">
        <v>30</v>
      </c>
      <c r="E419" s="67"/>
      <c r="F419" s="68" t="e">
        <f aca="false">F424+F429</f>
        <v>#VALUE!</v>
      </c>
      <c r="G419" s="68" t="e">
        <f aca="false">G424+G429</f>
        <v>#VALUE!</v>
      </c>
      <c r="H419" s="68" t="e">
        <f aca="false">H424+H429</f>
        <v>#VALUE!</v>
      </c>
      <c r="I419" s="68" t="e">
        <f aca="false">I424+I429</f>
        <v>#VALUE!</v>
      </c>
      <c r="J419" s="68" t="e">
        <f aca="false">J424+J429</f>
        <v>#VALUE!</v>
      </c>
      <c r="K419" s="68" t="e">
        <f aca="false">K424+K429</f>
        <v>#VALUE!</v>
      </c>
      <c r="L419" s="68" t="e">
        <f aca="false">F419+G419+H419+I419+J419+K419</f>
        <v>#VALUE!</v>
      </c>
    </row>
    <row r="420" customFormat="false" ht="12.75" hidden="false" customHeight="true" outlineLevel="0" collapsed="false">
      <c r="A420" s="65"/>
      <c r="B420" s="66"/>
      <c r="C420" s="66"/>
      <c r="D420" s="77" t="s">
        <v>281</v>
      </c>
      <c r="E420" s="67"/>
      <c r="F420" s="68" t="e">
        <f aca="false">F425+F430</f>
        <v>#VALUE!</v>
      </c>
      <c r="G420" s="68" t="e">
        <f aca="false">G425+G430</f>
        <v>#VALUE!</v>
      </c>
      <c r="H420" s="68" t="e">
        <f aca="false">H425+H430</f>
        <v>#VALUE!</v>
      </c>
      <c r="I420" s="68" t="e">
        <f aca="false">I425+I430</f>
        <v>#VALUE!</v>
      </c>
      <c r="J420" s="68" t="e">
        <f aca="false">J425+J430</f>
        <v>#VALUE!</v>
      </c>
      <c r="K420" s="68" t="e">
        <f aca="false">K425+K430</f>
        <v>#VALUE!</v>
      </c>
      <c r="L420" s="68" t="e">
        <f aca="false">F420+G420+H420+I420+J420+K420</f>
        <v>#VALUE!</v>
      </c>
    </row>
    <row r="421" customFormat="false" ht="12.75" hidden="false" customHeight="true" outlineLevel="0" collapsed="false">
      <c r="A421" s="65"/>
      <c r="B421" s="66"/>
      <c r="C421" s="66"/>
      <c r="D421" s="77" t="s">
        <v>32</v>
      </c>
      <c r="E421" s="67"/>
      <c r="F421" s="68" t="e">
        <f aca="false">F426+F431</f>
        <v>#VALUE!</v>
      </c>
      <c r="G421" s="68" t="e">
        <f aca="false">G426+G431</f>
        <v>#VALUE!</v>
      </c>
      <c r="H421" s="68" t="e">
        <f aca="false">H426+H431</f>
        <v>#VALUE!</v>
      </c>
      <c r="I421" s="68" t="e">
        <f aca="false">I426+I431</f>
        <v>#VALUE!</v>
      </c>
      <c r="J421" s="68" t="e">
        <f aca="false">J426+J431</f>
        <v>#VALUE!</v>
      </c>
      <c r="K421" s="68" t="e">
        <f aca="false">K426+K431</f>
        <v>#VALUE!</v>
      </c>
      <c r="L421" s="68" t="e">
        <f aca="false">F421+G421+H421+I421+J421+K421</f>
        <v>#VALUE!</v>
      </c>
    </row>
    <row r="422" customFormat="false" ht="10.5" hidden="false" customHeight="true" outlineLevel="0" collapsed="false">
      <c r="A422" s="20" t="s">
        <v>167</v>
      </c>
      <c r="B422" s="19" t="s">
        <v>322</v>
      </c>
      <c r="C422" s="19" t="s">
        <v>35</v>
      </c>
      <c r="D422" s="77" t="s">
        <v>28</v>
      </c>
      <c r="E422" s="67"/>
      <c r="F422" s="81" t="e">
        <f aca="false">F423+F424+F425+F426</f>
        <v>#VALUE!</v>
      </c>
      <c r="G422" s="81" t="e">
        <f aca="false">G423+G424+G425+G426</f>
        <v>#VALUE!</v>
      </c>
      <c r="H422" s="81" t="e">
        <f aca="false">H423+H424+H425+H426</f>
        <v>#VALUE!</v>
      </c>
      <c r="I422" s="81" t="e">
        <f aca="false">I423+I424+I425+I426</f>
        <v>#VALUE!</v>
      </c>
      <c r="J422" s="81" t="e">
        <f aca="false">J423+J424+J425+J426</f>
        <v>#VALUE!</v>
      </c>
      <c r="K422" s="81" t="e">
        <f aca="false">K423+K424+K425+K426</f>
        <v>#VALUE!</v>
      </c>
      <c r="L422" s="81" t="e">
        <f aca="false">L423+L424+L425+L426</f>
        <v>#VALUE!</v>
      </c>
    </row>
    <row r="423" customFormat="false" ht="10.5" hidden="false" customHeight="true" outlineLevel="0" collapsed="false">
      <c r="A423" s="65"/>
      <c r="B423" s="19"/>
      <c r="C423" s="19"/>
      <c r="D423" s="77" t="s">
        <v>29</v>
      </c>
      <c r="E423" s="67"/>
      <c r="F423" s="178" t="s">
        <v>89</v>
      </c>
      <c r="G423" s="178" t="s">
        <v>89</v>
      </c>
      <c r="H423" s="26" t="s">
        <v>89</v>
      </c>
      <c r="I423" s="178" t="s">
        <v>89</v>
      </c>
      <c r="J423" s="178" t="s">
        <v>89</v>
      </c>
      <c r="K423" s="26" t="s">
        <v>89</v>
      </c>
      <c r="L423" s="68" t="e">
        <f aca="false">F423+G423+H423+I423+J423+K423</f>
        <v>#VALUE!</v>
      </c>
    </row>
    <row r="424" customFormat="false" ht="10.5" hidden="false" customHeight="true" outlineLevel="0" collapsed="false">
      <c r="A424" s="65"/>
      <c r="B424" s="19"/>
      <c r="C424" s="19"/>
      <c r="D424" s="77" t="s">
        <v>30</v>
      </c>
      <c r="E424" s="67"/>
      <c r="F424" s="178" t="s">
        <v>89</v>
      </c>
      <c r="G424" s="178" t="s">
        <v>89</v>
      </c>
      <c r="H424" s="26" t="s">
        <v>89</v>
      </c>
      <c r="I424" s="178" t="s">
        <v>89</v>
      </c>
      <c r="J424" s="178" t="s">
        <v>89</v>
      </c>
      <c r="K424" s="26" t="s">
        <v>89</v>
      </c>
      <c r="L424" s="68" t="e">
        <f aca="false">F424+G424+H424+I424+J424+K424</f>
        <v>#VALUE!</v>
      </c>
    </row>
    <row r="425" customFormat="false" ht="10.5" hidden="false" customHeight="true" outlineLevel="0" collapsed="false">
      <c r="A425" s="65"/>
      <c r="B425" s="19"/>
      <c r="C425" s="19"/>
      <c r="D425" s="77" t="s">
        <v>281</v>
      </c>
      <c r="E425" s="67"/>
      <c r="F425" s="178" t="s">
        <v>89</v>
      </c>
      <c r="G425" s="178" t="s">
        <v>89</v>
      </c>
      <c r="H425" s="26" t="s">
        <v>89</v>
      </c>
      <c r="I425" s="178" t="s">
        <v>89</v>
      </c>
      <c r="J425" s="178" t="s">
        <v>89</v>
      </c>
      <c r="K425" s="26" t="s">
        <v>89</v>
      </c>
      <c r="L425" s="68" t="e">
        <f aca="false">F425+G425+H425+I425+J425+K425</f>
        <v>#VALUE!</v>
      </c>
    </row>
    <row r="426" customFormat="false" ht="10.5" hidden="false" customHeight="true" outlineLevel="0" collapsed="false">
      <c r="A426" s="65"/>
      <c r="B426" s="19"/>
      <c r="C426" s="19"/>
      <c r="D426" s="77" t="s">
        <v>32</v>
      </c>
      <c r="E426" s="67"/>
      <c r="F426" s="178" t="s">
        <v>89</v>
      </c>
      <c r="G426" s="178" t="s">
        <v>89</v>
      </c>
      <c r="H426" s="26" t="s">
        <v>89</v>
      </c>
      <c r="I426" s="178" t="s">
        <v>89</v>
      </c>
      <c r="J426" s="178" t="s">
        <v>89</v>
      </c>
      <c r="K426" s="26" t="s">
        <v>89</v>
      </c>
      <c r="L426" s="68" t="e">
        <f aca="false">F426+G426+H426+I426+J426+K426</f>
        <v>#VALUE!</v>
      </c>
    </row>
    <row r="427" customFormat="false" ht="10.5" hidden="false" customHeight="true" outlineLevel="0" collapsed="false">
      <c r="A427" s="20" t="s">
        <v>326</v>
      </c>
      <c r="B427" s="19" t="s">
        <v>323</v>
      </c>
      <c r="C427" s="19" t="s">
        <v>35</v>
      </c>
      <c r="D427" s="77" t="s">
        <v>28</v>
      </c>
      <c r="E427" s="67"/>
      <c r="F427" s="81" t="e">
        <f aca="false">F428+F429+F430+F431</f>
        <v>#VALUE!</v>
      </c>
      <c r="G427" s="81" t="e">
        <f aca="false">G428+G429+G430+G431</f>
        <v>#VALUE!</v>
      </c>
      <c r="H427" s="81" t="e">
        <f aca="false">H428+H429+H430+H431</f>
        <v>#VALUE!</v>
      </c>
      <c r="I427" s="81" t="e">
        <f aca="false">I428+I429+I430+I431</f>
        <v>#VALUE!</v>
      </c>
      <c r="J427" s="81" t="e">
        <f aca="false">J428+J429+J430+J431</f>
        <v>#VALUE!</v>
      </c>
      <c r="K427" s="81" t="e">
        <f aca="false">K428+K429+K430+K431</f>
        <v>#VALUE!</v>
      </c>
      <c r="L427" s="81" t="e">
        <f aca="false">L428+L429+L430+L431</f>
        <v>#VALUE!</v>
      </c>
    </row>
    <row r="428" customFormat="false" ht="10.5" hidden="false" customHeight="true" outlineLevel="0" collapsed="false">
      <c r="A428" s="65"/>
      <c r="B428" s="19"/>
      <c r="C428" s="19"/>
      <c r="D428" s="77" t="s">
        <v>29</v>
      </c>
      <c r="E428" s="67"/>
      <c r="F428" s="178" t="s">
        <v>89</v>
      </c>
      <c r="G428" s="178" t="s">
        <v>89</v>
      </c>
      <c r="H428" s="26" t="s">
        <v>89</v>
      </c>
      <c r="I428" s="178" t="s">
        <v>89</v>
      </c>
      <c r="J428" s="178" t="s">
        <v>89</v>
      </c>
      <c r="K428" s="26" t="s">
        <v>89</v>
      </c>
      <c r="L428" s="68" t="e">
        <f aca="false">F428+G428+H428+I428+J428+K428</f>
        <v>#VALUE!</v>
      </c>
    </row>
    <row r="429" customFormat="false" ht="10.5" hidden="false" customHeight="true" outlineLevel="0" collapsed="false">
      <c r="A429" s="65"/>
      <c r="B429" s="19"/>
      <c r="C429" s="19"/>
      <c r="D429" s="77" t="s">
        <v>30</v>
      </c>
      <c r="E429" s="67"/>
      <c r="F429" s="178" t="s">
        <v>89</v>
      </c>
      <c r="G429" s="178" t="s">
        <v>89</v>
      </c>
      <c r="H429" s="26" t="s">
        <v>89</v>
      </c>
      <c r="I429" s="178" t="s">
        <v>89</v>
      </c>
      <c r="J429" s="178" t="s">
        <v>89</v>
      </c>
      <c r="K429" s="26" t="s">
        <v>89</v>
      </c>
      <c r="L429" s="68" t="e">
        <f aca="false">F429+G429+H429+I429+J429+K429</f>
        <v>#VALUE!</v>
      </c>
    </row>
    <row r="430" customFormat="false" ht="10.5" hidden="false" customHeight="true" outlineLevel="0" collapsed="false">
      <c r="A430" s="65"/>
      <c r="B430" s="19"/>
      <c r="C430" s="19"/>
      <c r="D430" s="77" t="s">
        <v>281</v>
      </c>
      <c r="E430" s="67"/>
      <c r="F430" s="178" t="s">
        <v>89</v>
      </c>
      <c r="G430" s="178" t="s">
        <v>89</v>
      </c>
      <c r="H430" s="26" t="s">
        <v>89</v>
      </c>
      <c r="I430" s="178" t="s">
        <v>89</v>
      </c>
      <c r="J430" s="178" t="s">
        <v>89</v>
      </c>
      <c r="K430" s="26" t="s">
        <v>89</v>
      </c>
      <c r="L430" s="68" t="e">
        <f aca="false">F430+G430+H430+I430+J430+K430</f>
        <v>#VALUE!</v>
      </c>
    </row>
    <row r="431" customFormat="false" ht="10.5" hidden="false" customHeight="true" outlineLevel="0" collapsed="false">
      <c r="A431" s="65"/>
      <c r="B431" s="19"/>
      <c r="C431" s="19"/>
      <c r="D431" s="77" t="s">
        <v>32</v>
      </c>
      <c r="E431" s="67"/>
      <c r="F431" s="178" t="s">
        <v>89</v>
      </c>
      <c r="G431" s="178" t="s">
        <v>89</v>
      </c>
      <c r="H431" s="26" t="s">
        <v>89</v>
      </c>
      <c r="I431" s="178" t="s">
        <v>89</v>
      </c>
      <c r="J431" s="178" t="s">
        <v>89</v>
      </c>
      <c r="K431" s="26" t="s">
        <v>89</v>
      </c>
      <c r="L431" s="68" t="e">
        <f aca="false">F431+G431+H431+I431+J431+K431</f>
        <v>#VALUE!</v>
      </c>
    </row>
    <row r="432" s="83" customFormat="true" ht="24.75" hidden="false" customHeight="true" outlineLevel="0" collapsed="false">
      <c r="A432" s="78" t="s">
        <v>535</v>
      </c>
      <c r="B432" s="113" t="s">
        <v>536</v>
      </c>
      <c r="C432" s="79" t="s">
        <v>27</v>
      </c>
      <c r="D432" s="79" t="s">
        <v>28</v>
      </c>
      <c r="E432" s="126"/>
      <c r="F432" s="81" t="e">
        <f aca="false">F433+F434+F435+F436</f>
        <v>#VALUE!</v>
      </c>
      <c r="G432" s="81" t="e">
        <f aca="false">G433+G434+G435+G436</f>
        <v>#VALUE!</v>
      </c>
      <c r="H432" s="81" t="e">
        <f aca="false">H433+H434+H435+H436</f>
        <v>#VALUE!</v>
      </c>
      <c r="I432" s="81" t="e">
        <f aca="false">I433+I434+I435+I436</f>
        <v>#VALUE!</v>
      </c>
      <c r="J432" s="81" t="e">
        <f aca="false">J433+J434+J435+J436</f>
        <v>#VALUE!</v>
      </c>
      <c r="K432" s="81" t="e">
        <f aca="false">K433+K434+K435+K436</f>
        <v>#VALUE!</v>
      </c>
      <c r="L432" s="81" t="e">
        <f aca="false">L433+L434+L435+L436</f>
        <v>#VALUE!</v>
      </c>
      <c r="M432" s="82" t="s">
        <v>371</v>
      </c>
    </row>
    <row r="433" customFormat="false" ht="12.75" hidden="false" customHeight="true" outlineLevel="0" collapsed="false">
      <c r="A433" s="65"/>
      <c r="B433" s="113"/>
      <c r="C433" s="66"/>
      <c r="D433" s="77" t="s">
        <v>29</v>
      </c>
      <c r="E433" s="67"/>
      <c r="F433" s="68" t="e">
        <f aca="false">F438</f>
        <v>#VALUE!</v>
      </c>
      <c r="G433" s="68" t="e">
        <f aca="false">G438</f>
        <v>#VALUE!</v>
      </c>
      <c r="H433" s="68" t="e">
        <f aca="false">H438</f>
        <v>#VALUE!</v>
      </c>
      <c r="I433" s="68" t="e">
        <f aca="false">I438</f>
        <v>#VALUE!</v>
      </c>
      <c r="J433" s="68" t="e">
        <f aca="false">J438</f>
        <v>#VALUE!</v>
      </c>
      <c r="K433" s="68" t="e">
        <f aca="false">K438</f>
        <v>#VALUE!</v>
      </c>
      <c r="L433" s="68" t="e">
        <f aca="false">F433+G433+H433+I433+J433+K433</f>
        <v>#VALUE!</v>
      </c>
    </row>
    <row r="434" customFormat="false" ht="12.75" hidden="false" customHeight="true" outlineLevel="0" collapsed="false">
      <c r="A434" s="65"/>
      <c r="B434" s="113"/>
      <c r="C434" s="66"/>
      <c r="D434" s="77" t="s">
        <v>30</v>
      </c>
      <c r="E434" s="67"/>
      <c r="F434" s="68" t="e">
        <f aca="false">F439</f>
        <v>#VALUE!</v>
      </c>
      <c r="G434" s="68" t="e">
        <f aca="false">G439</f>
        <v>#VALUE!</v>
      </c>
      <c r="H434" s="68" t="e">
        <f aca="false">H439</f>
        <v>#VALUE!</v>
      </c>
      <c r="I434" s="68" t="e">
        <f aca="false">I439</f>
        <v>#VALUE!</v>
      </c>
      <c r="J434" s="68" t="e">
        <f aca="false">J439</f>
        <v>#VALUE!</v>
      </c>
      <c r="K434" s="68" t="e">
        <f aca="false">K439</f>
        <v>#VALUE!</v>
      </c>
      <c r="L434" s="68" t="e">
        <f aca="false">F434+G434+H434+I434+J434+K434</f>
        <v>#VALUE!</v>
      </c>
    </row>
    <row r="435" customFormat="false" ht="27" hidden="false" customHeight="true" outlineLevel="0" collapsed="false">
      <c r="A435" s="65"/>
      <c r="B435" s="113"/>
      <c r="C435" s="66"/>
      <c r="D435" s="77" t="s">
        <v>281</v>
      </c>
      <c r="E435" s="67"/>
      <c r="F435" s="68" t="e">
        <f aca="false">F440</f>
        <v>#VALUE!</v>
      </c>
      <c r="G435" s="68" t="e">
        <f aca="false">G440</f>
        <v>#VALUE!</v>
      </c>
      <c r="H435" s="68" t="e">
        <f aca="false">H440</f>
        <v>#VALUE!</v>
      </c>
      <c r="I435" s="68" t="e">
        <f aca="false">I440</f>
        <v>#VALUE!</v>
      </c>
      <c r="J435" s="68" t="e">
        <f aca="false">J440</f>
        <v>#VALUE!</v>
      </c>
      <c r="K435" s="68" t="e">
        <f aca="false">K440</f>
        <v>#VALUE!</v>
      </c>
      <c r="L435" s="68" t="e">
        <f aca="false">F435+G435+H435+I435+J435+K435</f>
        <v>#VALUE!</v>
      </c>
    </row>
    <row r="436" customFormat="false" ht="12.75" hidden="false" customHeight="true" outlineLevel="0" collapsed="false">
      <c r="A436" s="65"/>
      <c r="B436" s="113"/>
      <c r="C436" s="66"/>
      <c r="D436" s="77" t="s">
        <v>32</v>
      </c>
      <c r="E436" s="67"/>
      <c r="F436" s="68" t="e">
        <f aca="false">F441</f>
        <v>#VALUE!</v>
      </c>
      <c r="G436" s="68" t="e">
        <f aca="false">G441</f>
        <v>#VALUE!</v>
      </c>
      <c r="H436" s="68" t="e">
        <f aca="false">H441</f>
        <v>#VALUE!</v>
      </c>
      <c r="I436" s="68" t="e">
        <f aca="false">I441</f>
        <v>#VALUE!</v>
      </c>
      <c r="J436" s="68" t="e">
        <f aca="false">J441</f>
        <v>#VALUE!</v>
      </c>
      <c r="K436" s="68" t="e">
        <f aca="false">K441</f>
        <v>#VALUE!</v>
      </c>
      <c r="L436" s="68" t="e">
        <f aca="false">F436+G436+H436+I436+J436+K436</f>
        <v>#VALUE!</v>
      </c>
    </row>
    <row r="437" customFormat="false" ht="27" hidden="false" customHeight="true" outlineLevel="0" collapsed="false">
      <c r="A437" s="65"/>
      <c r="B437" s="113"/>
      <c r="C437" s="113" t="s">
        <v>35</v>
      </c>
      <c r="D437" s="79" t="s">
        <v>28</v>
      </c>
      <c r="E437" s="67"/>
      <c r="F437" s="81" t="e">
        <f aca="false">F438+F439+F440+F441</f>
        <v>#VALUE!</v>
      </c>
      <c r="G437" s="81" t="e">
        <f aca="false">G438+G439+G440+G441</f>
        <v>#VALUE!</v>
      </c>
      <c r="H437" s="81" t="e">
        <f aca="false">H438+H439+H440+H441</f>
        <v>#VALUE!</v>
      </c>
      <c r="I437" s="81" t="e">
        <f aca="false">I438+I439+I440+I441</f>
        <v>#VALUE!</v>
      </c>
      <c r="J437" s="81" t="e">
        <f aca="false">J438+J439+J440+J441</f>
        <v>#VALUE!</v>
      </c>
      <c r="K437" s="81" t="e">
        <f aca="false">K438+K439+K440+K441</f>
        <v>#VALUE!</v>
      </c>
      <c r="L437" s="81" t="e">
        <f aca="false">L438+L439+L440+L441</f>
        <v>#VALUE!</v>
      </c>
    </row>
    <row r="438" customFormat="false" ht="12.75" hidden="false" customHeight="true" outlineLevel="0" collapsed="false">
      <c r="A438" s="65"/>
      <c r="B438" s="113"/>
      <c r="C438" s="113"/>
      <c r="D438" s="77" t="s">
        <v>29</v>
      </c>
      <c r="E438" s="67"/>
      <c r="F438" s="68" t="e">
        <f aca="false">F448+F453+F458+F463+F468+F473+F478+F483+F488+F493+F498+F503+F508+F513+F518</f>
        <v>#VALUE!</v>
      </c>
      <c r="G438" s="68" t="e">
        <f aca="false">G448+G453+G458+G463+G468+G473+G478+G483+G488+G493+G498+G503+G508+G513+G518</f>
        <v>#VALUE!</v>
      </c>
      <c r="H438" s="68" t="e">
        <f aca="false">H448+H453+H458+H463+H468+H473+H478+H483+H488+H493+H498+H503+H508+H513+H518</f>
        <v>#VALUE!</v>
      </c>
      <c r="I438" s="68" t="e">
        <f aca="false">I448+I453+I458+I463+I468+I473+I478+I483+I488+I493+I498+I503+I508+I513+I518</f>
        <v>#VALUE!</v>
      </c>
      <c r="J438" s="68" t="e">
        <f aca="false">J448+J453+J458+J463+J468+J473+J478+J483+J488+J493+J498+J503+J508+J513+J518</f>
        <v>#VALUE!</v>
      </c>
      <c r="K438" s="68" t="e">
        <f aca="false">K448+K453+K458+K463+K468+K473+K478+K483+K488+K493+K498+K503+K508+K513+K518</f>
        <v>#VALUE!</v>
      </c>
      <c r="L438" s="68" t="e">
        <f aca="false">F438+G438+H438+I438+J438+K438</f>
        <v>#VALUE!</v>
      </c>
    </row>
    <row r="439" customFormat="false" ht="12.75" hidden="false" customHeight="true" outlineLevel="0" collapsed="false">
      <c r="A439" s="65"/>
      <c r="B439" s="113"/>
      <c r="C439" s="113"/>
      <c r="D439" s="77" t="s">
        <v>30</v>
      </c>
      <c r="E439" s="67"/>
      <c r="F439" s="68" t="e">
        <f aca="false">F449+F454+F459+F464+F469+F474+F479+F484+F489+F494+F499+F504+F509+F514+F519</f>
        <v>#VALUE!</v>
      </c>
      <c r="G439" s="68" t="e">
        <f aca="false">G449+G454+G459+G464+G469+G474+G479+G484+G489+G494+G499+G504+G509+G514+G519</f>
        <v>#VALUE!</v>
      </c>
      <c r="H439" s="68" t="e">
        <f aca="false">H449+H454+H459+H464+H469+H474+H479+H484+H489+H494+H499+H504+H509+H514+H519</f>
        <v>#VALUE!</v>
      </c>
      <c r="I439" s="68" t="e">
        <f aca="false">I449+I454+I459+I464+I469+I474+I479+I484+I489+I494+I499+I504+I509+I514+I519</f>
        <v>#VALUE!</v>
      </c>
      <c r="J439" s="68" t="e">
        <f aca="false">J449+J454+J459+J464+J469+J474+J479+J484+J489+J494+J499+J504+J509+J514+J519</f>
        <v>#VALUE!</v>
      </c>
      <c r="K439" s="68" t="e">
        <f aca="false">K449+K454+K459+K464+K469+K474+K479+K484+K489+K494+K499+K504+K509+K514+K519</f>
        <v>#VALUE!</v>
      </c>
      <c r="L439" s="68" t="e">
        <f aca="false">F439+G439+H439+I439+J439+K439</f>
        <v>#VALUE!</v>
      </c>
    </row>
    <row r="440" customFormat="false" ht="27" hidden="false" customHeight="true" outlineLevel="0" collapsed="false">
      <c r="A440" s="65"/>
      <c r="B440" s="113"/>
      <c r="C440" s="113"/>
      <c r="D440" s="77" t="s">
        <v>281</v>
      </c>
      <c r="E440" s="67"/>
      <c r="F440" s="68" t="e">
        <f aca="false">F450+F455+F460+F465+F470+F475+F480+F485+F490+F495+F500+F505+F510+F515+F520</f>
        <v>#VALUE!</v>
      </c>
      <c r="G440" s="68" t="e">
        <f aca="false">G450+G455+G460+G465+G470+G475+G480+G485+G490+G495+G500+G505+G510+G515+G520</f>
        <v>#VALUE!</v>
      </c>
      <c r="H440" s="68" t="e">
        <f aca="false">H450+H455+H460+H465+H470+H475+H480+H485+H490+H495+H500+H505+H510+H515+H520</f>
        <v>#VALUE!</v>
      </c>
      <c r="I440" s="68" t="e">
        <f aca="false">I450+I455+I460+I465+I470+I475+I480+I485+I490+I495+I500+I505+I510+I515+I520</f>
        <v>#VALUE!</v>
      </c>
      <c r="J440" s="68" t="e">
        <f aca="false">J450+J455+J460+J465+J470+J475+J480+J485+J490+J495+J500+J505+J510+J515+J520</f>
        <v>#VALUE!</v>
      </c>
      <c r="K440" s="68" t="e">
        <f aca="false">K450+K455+K460+K465+K470+K475+K480+K485+K490+K495+K500+K505+K510+K515+K520</f>
        <v>#VALUE!</v>
      </c>
      <c r="L440" s="68" t="e">
        <f aca="false">F440+G440+H440+I440+J440+K440</f>
        <v>#VALUE!</v>
      </c>
    </row>
    <row r="441" customFormat="false" ht="12.75" hidden="false" customHeight="true" outlineLevel="0" collapsed="false">
      <c r="A441" s="65"/>
      <c r="B441" s="113"/>
      <c r="C441" s="113"/>
      <c r="D441" s="77" t="s">
        <v>32</v>
      </c>
      <c r="E441" s="67"/>
      <c r="F441" s="68" t="e">
        <f aca="false">F451+F456+F461+F466+F471+F476+F481+F486+F491+F496+F501+F506+F511+F516+F521</f>
        <v>#VALUE!</v>
      </c>
      <c r="G441" s="68" t="e">
        <f aca="false">G451+G456+G461+G466+G471+G476+G481+G486+G491+G496+G501+G506+G511+G516+G521</f>
        <v>#VALUE!</v>
      </c>
      <c r="H441" s="68" t="e">
        <f aca="false">H451+H456+H461+H466+H471+H476+H481+H486+H491+H496+H501+H506+H511+H516+H521</f>
        <v>#VALUE!</v>
      </c>
      <c r="I441" s="68" t="e">
        <f aca="false">I451+I456+I461+I466+I471+I476+I481+I486+I491+I496+I501+I506+I511+I516+I521</f>
        <v>#VALUE!</v>
      </c>
      <c r="J441" s="68" t="e">
        <f aca="false">J451+J456+J461+J466+J471+J476+J481+J486+J491+J496+J501+J506+J511+J516+J521</f>
        <v>#VALUE!</v>
      </c>
      <c r="K441" s="68" t="e">
        <f aca="false">K451+K456+K461+K466+K471+K476+K481+K486+K491+K496+K501+K506+K511+K516+K521</f>
        <v>#VALUE!</v>
      </c>
      <c r="L441" s="68" t="e">
        <f aca="false">F441+G441+H441+I441+J441+K441</f>
        <v>#VALUE!</v>
      </c>
    </row>
    <row r="442" s="198" customFormat="true" ht="12.75" hidden="false" customHeight="true" outlineLevel="0" collapsed="false">
      <c r="A442" s="192"/>
      <c r="B442" s="192"/>
      <c r="C442" s="192"/>
      <c r="D442" s="194"/>
      <c r="E442" s="195"/>
      <c r="F442" s="196" t="e">
        <f aca="false">F443+F444+F445+F446</f>
        <v>#VALUE!</v>
      </c>
      <c r="G442" s="196" t="e">
        <f aca="false">G443+G444+G445+G446</f>
        <v>#VALUE!</v>
      </c>
      <c r="H442" s="196" t="e">
        <f aca="false">H443+H444+H445+H446</f>
        <v>#VALUE!</v>
      </c>
      <c r="I442" s="196" t="e">
        <f aca="false">I443+I444+I445+I446</f>
        <v>#VALUE!</v>
      </c>
      <c r="J442" s="196" t="e">
        <f aca="false">J443+J444+J445+J446</f>
        <v>#VALUE!</v>
      </c>
      <c r="K442" s="196" t="e">
        <f aca="false">K443+K444+K445+K446</f>
        <v>#VALUE!</v>
      </c>
      <c r="L442" s="196" t="e">
        <f aca="false">L443+L444+L445+L446</f>
        <v>#VALUE!</v>
      </c>
    </row>
    <row r="443" s="198" customFormat="true" ht="12.75" hidden="false" customHeight="true" outlineLevel="0" collapsed="false">
      <c r="A443" s="192"/>
      <c r="B443" s="192"/>
      <c r="C443" s="192"/>
      <c r="D443" s="194"/>
      <c r="E443" s="195"/>
      <c r="F443" s="197" t="e">
        <f aca="false">F448+F453+F458+F463+F468+F483+F503+F508</f>
        <v>#VALUE!</v>
      </c>
      <c r="G443" s="197" t="e">
        <f aca="false">G448+G453+G458+G463+G468+G483+G503+G508</f>
        <v>#VALUE!</v>
      </c>
      <c r="H443" s="197" t="e">
        <f aca="false">H448+H453+H458+H463+H468+H483+H503+H508</f>
        <v>#VALUE!</v>
      </c>
      <c r="I443" s="197" t="e">
        <f aca="false">I448+I453+I458+I463+I468+I483+I503+I508</f>
        <v>#VALUE!</v>
      </c>
      <c r="J443" s="197" t="e">
        <f aca="false">J448+J453+J458+J463+J468+J483+J503+J508</f>
        <v>#VALUE!</v>
      </c>
      <c r="K443" s="197" t="e">
        <f aca="false">K448+K453+K458+K463+K468+K483+K503+K508</f>
        <v>#VALUE!</v>
      </c>
      <c r="L443" s="196" t="e">
        <f aca="false">F443+G443+H443+I443+J443+K443</f>
        <v>#VALUE!</v>
      </c>
    </row>
    <row r="444" s="198" customFormat="true" ht="12.75" hidden="false" customHeight="true" outlineLevel="0" collapsed="false">
      <c r="A444" s="192"/>
      <c r="B444" s="192"/>
      <c r="C444" s="192"/>
      <c r="D444" s="194"/>
      <c r="E444" s="195"/>
      <c r="F444" s="197" t="e">
        <f aca="false">F449+F454+F459+F464+F469+F484+F504+F509</f>
        <v>#VALUE!</v>
      </c>
      <c r="G444" s="197" t="e">
        <f aca="false">G449+G454+G459+G464+G469+G484+G504+G509</f>
        <v>#VALUE!</v>
      </c>
      <c r="H444" s="197" t="e">
        <f aca="false">H449+H454+H459+H464+H469+H484+H504+H509</f>
        <v>#VALUE!</v>
      </c>
      <c r="I444" s="197" t="e">
        <f aca="false">I449+I454+I459+I464+I469+I484+I504+I509</f>
        <v>#VALUE!</v>
      </c>
      <c r="J444" s="197" t="e">
        <f aca="false">J449+J454+J459+J464+J469+J484+J504+J509</f>
        <v>#VALUE!</v>
      </c>
      <c r="K444" s="197" t="e">
        <f aca="false">K449+K454+K459+K464+K469+K484+K504+K509</f>
        <v>#VALUE!</v>
      </c>
      <c r="L444" s="196" t="e">
        <f aca="false">F444+G444+H444+I444+J444+K444</f>
        <v>#VALUE!</v>
      </c>
    </row>
    <row r="445" s="198" customFormat="true" ht="12.75" hidden="false" customHeight="true" outlineLevel="0" collapsed="false">
      <c r="A445" s="192"/>
      <c r="B445" s="192"/>
      <c r="C445" s="192"/>
      <c r="D445" s="194"/>
      <c r="E445" s="195"/>
      <c r="F445" s="197" t="e">
        <f aca="false">F450+F455+F460+F465+F470+F485+F505+F510</f>
        <v>#VALUE!</v>
      </c>
      <c r="G445" s="197" t="e">
        <f aca="false">G450+G455+G460+G465+G470+G485+G505+G510</f>
        <v>#VALUE!</v>
      </c>
      <c r="H445" s="197" t="e">
        <f aca="false">H450+H455+H460+H465+H470+H485+H505+H510</f>
        <v>#VALUE!</v>
      </c>
      <c r="I445" s="197" t="e">
        <f aca="false">I450+I455+I460+I465+I470+I485+I505+I510</f>
        <v>#VALUE!</v>
      </c>
      <c r="J445" s="197" t="e">
        <f aca="false">J450+J455+J460+J465+J470+J485+J505+J510</f>
        <v>#VALUE!</v>
      </c>
      <c r="K445" s="197" t="e">
        <f aca="false">K450+K455+K460+K465+K470+K485+K505+K510</f>
        <v>#VALUE!</v>
      </c>
      <c r="L445" s="196" t="e">
        <f aca="false">F445+G445+H445+I445+J445+K445</f>
        <v>#VALUE!</v>
      </c>
    </row>
    <row r="446" s="198" customFormat="true" ht="12.75" hidden="false" customHeight="true" outlineLevel="0" collapsed="false">
      <c r="A446" s="192"/>
      <c r="B446" s="192"/>
      <c r="C446" s="192"/>
      <c r="D446" s="194"/>
      <c r="E446" s="195"/>
      <c r="F446" s="197" t="e">
        <f aca="false">F451+F456+F461+F466+F471+F486+F506+F511</f>
        <v>#VALUE!</v>
      </c>
      <c r="G446" s="197" t="e">
        <f aca="false">G451+G456+G461+G466+G471+G486+G506+G511</f>
        <v>#VALUE!</v>
      </c>
      <c r="H446" s="197" t="e">
        <f aca="false">H451+H456+H461+H466+H471+H486+H506+H511</f>
        <v>#VALUE!</v>
      </c>
      <c r="I446" s="197" t="e">
        <f aca="false">I451+I456+I461+I466+I471+I486+I506+I511</f>
        <v>#VALUE!</v>
      </c>
      <c r="J446" s="197" t="e">
        <f aca="false">J451+J456+J461+J466+J471+J486+J506+J511</f>
        <v>#VALUE!</v>
      </c>
      <c r="K446" s="197" t="e">
        <f aca="false">K451+K456+K461+K466+K471+K486+K506+K511</f>
        <v>#VALUE!</v>
      </c>
      <c r="L446" s="196" t="e">
        <f aca="false">F446+G446+H446+I446+J446+K446</f>
        <v>#VALUE!</v>
      </c>
    </row>
    <row r="447" customFormat="false" ht="11.25" hidden="false" customHeight="true" outlineLevel="0" collapsed="false">
      <c r="A447" s="20" t="s">
        <v>171</v>
      </c>
      <c r="B447" s="200" t="s">
        <v>537</v>
      </c>
      <c r="C447" s="19" t="s">
        <v>35</v>
      </c>
      <c r="D447" s="77" t="s">
        <v>28</v>
      </c>
      <c r="E447" s="67"/>
      <c r="F447" s="81" t="e">
        <f aca="false">F448+F449+F450+F451</f>
        <v>#VALUE!</v>
      </c>
      <c r="G447" s="81" t="e">
        <f aca="false">G448+G449+G450+G451</f>
        <v>#VALUE!</v>
      </c>
      <c r="H447" s="81" t="e">
        <f aca="false">H448+H449+H450+H451</f>
        <v>#VALUE!</v>
      </c>
      <c r="I447" s="81" t="e">
        <f aca="false">I448+I449+I450+I451</f>
        <v>#VALUE!</v>
      </c>
      <c r="J447" s="81" t="e">
        <f aca="false">J448+J449+J450+J451</f>
        <v>#VALUE!</v>
      </c>
      <c r="K447" s="81" t="e">
        <f aca="false">K448+K449+K450+K451</f>
        <v>#VALUE!</v>
      </c>
      <c r="L447" s="81" t="e">
        <f aca="false">L448+L449+L450+L451</f>
        <v>#VALUE!</v>
      </c>
    </row>
    <row r="448" customFormat="false" ht="11.25" hidden="false" customHeight="true" outlineLevel="0" collapsed="false">
      <c r="A448" s="65"/>
      <c r="B448" s="200"/>
      <c r="C448" s="19"/>
      <c r="D448" s="77" t="s">
        <v>29</v>
      </c>
      <c r="E448" s="67"/>
      <c r="F448" s="178" t="s">
        <v>89</v>
      </c>
      <c r="G448" s="178" t="s">
        <v>89</v>
      </c>
      <c r="H448" s="68" t="e">
        <f aca="false">G448*$N$7</f>
        <v>#VALUE!</v>
      </c>
      <c r="I448" s="176" t="e">
        <f aca="false">H448*$O$7</f>
        <v>#VALUE!</v>
      </c>
      <c r="J448" s="176" t="e">
        <f aca="false">I448*$P$7</f>
        <v>#VALUE!</v>
      </c>
      <c r="K448" s="68" t="e">
        <f aca="false">J448*$Q$7</f>
        <v>#VALUE!</v>
      </c>
      <c r="L448" s="68" t="e">
        <f aca="false">F448+G448+H448+I448+J448+K448</f>
        <v>#VALUE!</v>
      </c>
    </row>
    <row r="449" customFormat="false" ht="11.25" hidden="false" customHeight="true" outlineLevel="0" collapsed="false">
      <c r="A449" s="65"/>
      <c r="B449" s="200"/>
      <c r="C449" s="19"/>
      <c r="D449" s="77" t="s">
        <v>30</v>
      </c>
      <c r="E449" s="67"/>
      <c r="F449" s="178" t="s">
        <v>89</v>
      </c>
      <c r="G449" s="178" t="s">
        <v>89</v>
      </c>
      <c r="H449" s="68" t="e">
        <f aca="false">G449*$N$7</f>
        <v>#VALUE!</v>
      </c>
      <c r="I449" s="176" t="e">
        <f aca="false">H449*$O$7</f>
        <v>#VALUE!</v>
      </c>
      <c r="J449" s="176" t="e">
        <f aca="false">I449*$P$7</f>
        <v>#VALUE!</v>
      </c>
      <c r="K449" s="68" t="e">
        <f aca="false">J449*$Q$7</f>
        <v>#VALUE!</v>
      </c>
      <c r="L449" s="68" t="e">
        <f aca="false">F449+G449+H449+I449+J449+K449</f>
        <v>#VALUE!</v>
      </c>
    </row>
    <row r="450" customFormat="false" ht="11.25" hidden="false" customHeight="true" outlineLevel="0" collapsed="false">
      <c r="A450" s="65"/>
      <c r="B450" s="200"/>
      <c r="C450" s="19"/>
      <c r="D450" s="77" t="s">
        <v>281</v>
      </c>
      <c r="E450" s="67"/>
      <c r="F450" s="176" t="n">
        <v>145510.58</v>
      </c>
      <c r="G450" s="176" t="n">
        <v>145510.58</v>
      </c>
      <c r="H450" s="68" t="n">
        <f aca="false">G450*$N$7</f>
        <v>150312.42914</v>
      </c>
      <c r="I450" s="176" t="n">
        <f aca="false">H450*$O$7</f>
        <v>155272.73930162</v>
      </c>
      <c r="J450" s="176" t="n">
        <f aca="false">I450*$P$7</f>
        <v>160241.466959272</v>
      </c>
      <c r="K450" s="68" t="n">
        <f aca="false">J450*$Q$7</f>
        <v>165689.676835887</v>
      </c>
      <c r="L450" s="68" t="n">
        <f aca="false">F450+G450+H450+I450+J450+K450</f>
        <v>922537.472236779</v>
      </c>
    </row>
    <row r="451" customFormat="false" ht="11.25" hidden="false" customHeight="true" outlineLevel="0" collapsed="false">
      <c r="A451" s="65"/>
      <c r="B451" s="200"/>
      <c r="C451" s="19"/>
      <c r="D451" s="77" t="s">
        <v>32</v>
      </c>
      <c r="E451" s="67"/>
      <c r="F451" s="178" t="s">
        <v>89</v>
      </c>
      <c r="G451" s="178" t="s">
        <v>89</v>
      </c>
      <c r="H451" s="68" t="e">
        <f aca="false">G451*$N$7</f>
        <v>#VALUE!</v>
      </c>
      <c r="I451" s="176" t="e">
        <f aca="false">H451*$O$7</f>
        <v>#VALUE!</v>
      </c>
      <c r="J451" s="176" t="e">
        <f aca="false">I451*$P$7</f>
        <v>#VALUE!</v>
      </c>
      <c r="K451" s="68" t="e">
        <f aca="false">J451*$Q$7</f>
        <v>#VALUE!</v>
      </c>
      <c r="L451" s="68" t="e">
        <f aca="false">F451+G451+H451+I451+J451+K451</f>
        <v>#VALUE!</v>
      </c>
    </row>
    <row r="452" customFormat="false" ht="11.25" hidden="false" customHeight="true" outlineLevel="0" collapsed="false">
      <c r="A452" s="20" t="s">
        <v>172</v>
      </c>
      <c r="B452" s="200" t="s">
        <v>391</v>
      </c>
      <c r="C452" s="19" t="s">
        <v>35</v>
      </c>
      <c r="D452" s="77" t="s">
        <v>28</v>
      </c>
      <c r="E452" s="67"/>
      <c r="F452" s="81" t="e">
        <f aca="false">F453+F454+F455+F456</f>
        <v>#VALUE!</v>
      </c>
      <c r="G452" s="81" t="e">
        <f aca="false">G453+G454+G455+G456</f>
        <v>#VALUE!</v>
      </c>
      <c r="H452" s="81" t="e">
        <f aca="false">H453+H454+H455+H456</f>
        <v>#VALUE!</v>
      </c>
      <c r="I452" s="81" t="e">
        <f aca="false">I453+I454+I455+I456</f>
        <v>#VALUE!</v>
      </c>
      <c r="J452" s="81" t="e">
        <f aca="false">J453+J454+J455+J456</f>
        <v>#VALUE!</v>
      </c>
      <c r="K452" s="81" t="e">
        <f aca="false">K453+K454+K455+K456</f>
        <v>#VALUE!</v>
      </c>
      <c r="L452" s="81" t="e">
        <f aca="false">L453+L454+L455+L456</f>
        <v>#VALUE!</v>
      </c>
    </row>
    <row r="453" customFormat="false" ht="11.25" hidden="false" customHeight="true" outlineLevel="0" collapsed="false">
      <c r="A453" s="65"/>
      <c r="B453" s="200"/>
      <c r="C453" s="19"/>
      <c r="D453" s="77" t="s">
        <v>29</v>
      </c>
      <c r="E453" s="67"/>
      <c r="F453" s="178" t="s">
        <v>89</v>
      </c>
      <c r="G453" s="178" t="s">
        <v>89</v>
      </c>
      <c r="H453" s="68" t="e">
        <f aca="false">G453*$N$7</f>
        <v>#VALUE!</v>
      </c>
      <c r="I453" s="176" t="e">
        <f aca="false">H453*$O$7</f>
        <v>#VALUE!</v>
      </c>
      <c r="J453" s="176" t="e">
        <f aca="false">I453*$P$7</f>
        <v>#VALUE!</v>
      </c>
      <c r="K453" s="68" t="e">
        <f aca="false">J453*$Q$7</f>
        <v>#VALUE!</v>
      </c>
      <c r="L453" s="68" t="e">
        <f aca="false">F453+G453+H453+I453+J453+K453</f>
        <v>#VALUE!</v>
      </c>
    </row>
    <row r="454" customFormat="false" ht="11.25" hidden="false" customHeight="true" outlineLevel="0" collapsed="false">
      <c r="A454" s="65"/>
      <c r="B454" s="200"/>
      <c r="C454" s="19"/>
      <c r="D454" s="77" t="s">
        <v>30</v>
      </c>
      <c r="E454" s="67"/>
      <c r="F454" s="178" t="s">
        <v>89</v>
      </c>
      <c r="G454" s="178" t="s">
        <v>89</v>
      </c>
      <c r="H454" s="68" t="e">
        <f aca="false">G454*$N$7</f>
        <v>#VALUE!</v>
      </c>
      <c r="I454" s="176" t="e">
        <f aca="false">H454*$O$7</f>
        <v>#VALUE!</v>
      </c>
      <c r="J454" s="176" t="e">
        <f aca="false">I454*$P$7</f>
        <v>#VALUE!</v>
      </c>
      <c r="K454" s="68" t="e">
        <f aca="false">J454*$Q$7</f>
        <v>#VALUE!</v>
      </c>
      <c r="L454" s="68" t="e">
        <f aca="false">F454+G454+H454+I454+J454+K454</f>
        <v>#VALUE!</v>
      </c>
    </row>
    <row r="455" customFormat="false" ht="11.25" hidden="false" customHeight="true" outlineLevel="0" collapsed="false">
      <c r="A455" s="65"/>
      <c r="B455" s="200"/>
      <c r="C455" s="19"/>
      <c r="D455" s="77" t="s">
        <v>281</v>
      </c>
      <c r="E455" s="67"/>
      <c r="F455" s="176" t="n">
        <v>32108.84</v>
      </c>
      <c r="G455" s="176" t="n">
        <v>32108.84</v>
      </c>
      <c r="H455" s="68" t="n">
        <f aca="false">G455*$N$7</f>
        <v>33168.43172</v>
      </c>
      <c r="I455" s="176" t="n">
        <f aca="false">H455*$O$7</f>
        <v>34262.98996676</v>
      </c>
      <c r="J455" s="176" t="n">
        <f aca="false">I455*$P$7</f>
        <v>35359.4056456963</v>
      </c>
      <c r="K455" s="68" t="n">
        <f aca="false">J455*$Q$7</f>
        <v>36561.62543765</v>
      </c>
      <c r="L455" s="68" t="n">
        <f aca="false">F455+G455+H455+I455+J455+K455</f>
        <v>203570.132770106</v>
      </c>
    </row>
    <row r="456" customFormat="false" ht="11.25" hidden="false" customHeight="true" outlineLevel="0" collapsed="false">
      <c r="A456" s="65"/>
      <c r="B456" s="200"/>
      <c r="C456" s="19"/>
      <c r="D456" s="77" t="s">
        <v>32</v>
      </c>
      <c r="E456" s="67"/>
      <c r="F456" s="178" t="s">
        <v>89</v>
      </c>
      <c r="G456" s="178" t="s">
        <v>89</v>
      </c>
      <c r="H456" s="68" t="e">
        <f aca="false">G456*$N$7</f>
        <v>#VALUE!</v>
      </c>
      <c r="I456" s="176" t="e">
        <f aca="false">H456*$O$7</f>
        <v>#VALUE!</v>
      </c>
      <c r="J456" s="176" t="e">
        <f aca="false">I456*$P$7</f>
        <v>#VALUE!</v>
      </c>
      <c r="K456" s="68" t="e">
        <f aca="false">J456*$Q$7</f>
        <v>#VALUE!</v>
      </c>
      <c r="L456" s="68" t="e">
        <f aca="false">F456+G456+H456+I456+J456+K456</f>
        <v>#VALUE!</v>
      </c>
    </row>
    <row r="457" customFormat="false" ht="11.25" hidden="false" customHeight="true" outlineLevel="0" collapsed="false">
      <c r="A457" s="20" t="s">
        <v>174</v>
      </c>
      <c r="B457" s="200" t="s">
        <v>538</v>
      </c>
      <c r="C457" s="19" t="s">
        <v>35</v>
      </c>
      <c r="D457" s="77" t="s">
        <v>28</v>
      </c>
      <c r="E457" s="67"/>
      <c r="F457" s="81" t="e">
        <f aca="false">F458+F459+F460+F461</f>
        <v>#VALUE!</v>
      </c>
      <c r="G457" s="81" t="e">
        <f aca="false">G458+G459+G460+G461</f>
        <v>#VALUE!</v>
      </c>
      <c r="H457" s="81" t="e">
        <f aca="false">H458+H459+H460+H461</f>
        <v>#VALUE!</v>
      </c>
      <c r="I457" s="81" t="e">
        <f aca="false">I458+I459+I460+I461</f>
        <v>#VALUE!</v>
      </c>
      <c r="J457" s="81" t="e">
        <f aca="false">J458+J459+J460+J461</f>
        <v>#VALUE!</v>
      </c>
      <c r="K457" s="81" t="e">
        <f aca="false">K458+K459+K460+K461</f>
        <v>#VALUE!</v>
      </c>
      <c r="L457" s="81" t="e">
        <f aca="false">L458+L459+L460+L461</f>
        <v>#VALUE!</v>
      </c>
    </row>
    <row r="458" customFormat="false" ht="11.25" hidden="false" customHeight="true" outlineLevel="0" collapsed="false">
      <c r="A458" s="65"/>
      <c r="B458" s="200"/>
      <c r="C458" s="19"/>
      <c r="D458" s="77" t="s">
        <v>29</v>
      </c>
      <c r="E458" s="67"/>
      <c r="F458" s="178" t="s">
        <v>89</v>
      </c>
      <c r="G458" s="178" t="s">
        <v>89</v>
      </c>
      <c r="H458" s="68" t="e">
        <f aca="false">G458*$N$7</f>
        <v>#VALUE!</v>
      </c>
      <c r="I458" s="176" t="e">
        <f aca="false">H458*$O$7</f>
        <v>#VALUE!</v>
      </c>
      <c r="J458" s="176" t="e">
        <f aca="false">I458*$P$7</f>
        <v>#VALUE!</v>
      </c>
      <c r="K458" s="68" t="e">
        <f aca="false">J458*$Q$7</f>
        <v>#VALUE!</v>
      </c>
      <c r="L458" s="68" t="e">
        <f aca="false">F458+G458+H458+I458+J458+K458</f>
        <v>#VALUE!</v>
      </c>
    </row>
    <row r="459" customFormat="false" ht="11.25" hidden="false" customHeight="true" outlineLevel="0" collapsed="false">
      <c r="A459" s="65"/>
      <c r="B459" s="200"/>
      <c r="C459" s="19"/>
      <c r="D459" s="77" t="s">
        <v>30</v>
      </c>
      <c r="E459" s="67"/>
      <c r="F459" s="178" t="s">
        <v>89</v>
      </c>
      <c r="G459" s="178" t="s">
        <v>89</v>
      </c>
      <c r="H459" s="68" t="e">
        <f aca="false">G459*$N$7</f>
        <v>#VALUE!</v>
      </c>
      <c r="I459" s="176" t="e">
        <f aca="false">H459*$O$7</f>
        <v>#VALUE!</v>
      </c>
      <c r="J459" s="176" t="e">
        <f aca="false">I459*$P$7</f>
        <v>#VALUE!</v>
      </c>
      <c r="K459" s="68" t="e">
        <f aca="false">J459*$Q$7</f>
        <v>#VALUE!</v>
      </c>
      <c r="L459" s="68" t="e">
        <f aca="false">F459+G459+H459+I459+J459+K459</f>
        <v>#VALUE!</v>
      </c>
    </row>
    <row r="460" customFormat="false" ht="11.25" hidden="false" customHeight="true" outlineLevel="0" collapsed="false">
      <c r="A460" s="65"/>
      <c r="B460" s="200"/>
      <c r="C460" s="19"/>
      <c r="D460" s="77" t="s">
        <v>281</v>
      </c>
      <c r="E460" s="67"/>
      <c r="F460" s="176" t="n">
        <v>25495.32</v>
      </c>
      <c r="G460" s="176" t="n">
        <v>25495.32</v>
      </c>
      <c r="H460" s="68" t="n">
        <f aca="false">G460*$N$7</f>
        <v>26336.66556</v>
      </c>
      <c r="I460" s="176" t="n">
        <f aca="false">H460*$O$7</f>
        <v>27205.77552348</v>
      </c>
      <c r="J460" s="176" t="n">
        <f aca="false">I460*$P$7</f>
        <v>28076.3603402314</v>
      </c>
      <c r="K460" s="68" t="n">
        <f aca="false">J460*$Q$7</f>
        <v>29030.9565917992</v>
      </c>
      <c r="L460" s="68" t="n">
        <f aca="false">F460+G460+H460+I460+J460+K460</f>
        <v>161640.398015511</v>
      </c>
    </row>
    <row r="461" customFormat="false" ht="11.25" hidden="false" customHeight="true" outlineLevel="0" collapsed="false">
      <c r="A461" s="65"/>
      <c r="B461" s="200"/>
      <c r="C461" s="19"/>
      <c r="D461" s="77" t="s">
        <v>32</v>
      </c>
      <c r="E461" s="67"/>
      <c r="F461" s="178" t="s">
        <v>89</v>
      </c>
      <c r="G461" s="178" t="s">
        <v>89</v>
      </c>
      <c r="H461" s="68" t="e">
        <f aca="false">G461*$N$7</f>
        <v>#VALUE!</v>
      </c>
      <c r="I461" s="176" t="e">
        <f aca="false">H461*$O$7</f>
        <v>#VALUE!</v>
      </c>
      <c r="J461" s="176" t="e">
        <f aca="false">I461*$P$7</f>
        <v>#VALUE!</v>
      </c>
      <c r="K461" s="68" t="e">
        <f aca="false">J461*$Q$7</f>
        <v>#VALUE!</v>
      </c>
      <c r="L461" s="68" t="e">
        <f aca="false">F461+G461+H461+I461+J461+K461</f>
        <v>#VALUE!</v>
      </c>
    </row>
    <row r="462" customFormat="false" ht="11.25" hidden="false" customHeight="true" outlineLevel="0" collapsed="false">
      <c r="A462" s="20" t="s">
        <v>176</v>
      </c>
      <c r="B462" s="200" t="s">
        <v>539</v>
      </c>
      <c r="C462" s="19" t="s">
        <v>35</v>
      </c>
      <c r="D462" s="77" t="s">
        <v>28</v>
      </c>
      <c r="E462" s="67"/>
      <c r="F462" s="81" t="e">
        <f aca="false">F463+F464+F465+F466</f>
        <v>#VALUE!</v>
      </c>
      <c r="G462" s="81" t="e">
        <f aca="false">G463+G464+G465+G466</f>
        <v>#VALUE!</v>
      </c>
      <c r="H462" s="81" t="e">
        <f aca="false">H463+H464+H465+H466</f>
        <v>#VALUE!</v>
      </c>
      <c r="I462" s="81" t="e">
        <f aca="false">I463+I464+I465+I466</f>
        <v>#VALUE!</v>
      </c>
      <c r="J462" s="81" t="e">
        <f aca="false">J463+J464+J465+J466</f>
        <v>#VALUE!</v>
      </c>
      <c r="K462" s="81" t="e">
        <f aca="false">K463+K464+K465+K466</f>
        <v>#VALUE!</v>
      </c>
      <c r="L462" s="81" t="e">
        <f aca="false">L463+L464+L465+L466</f>
        <v>#VALUE!</v>
      </c>
    </row>
    <row r="463" customFormat="false" ht="11.25" hidden="false" customHeight="true" outlineLevel="0" collapsed="false">
      <c r="A463" s="65"/>
      <c r="B463" s="200"/>
      <c r="C463" s="19"/>
      <c r="D463" s="77" t="s">
        <v>29</v>
      </c>
      <c r="E463" s="67"/>
      <c r="F463" s="178" t="s">
        <v>89</v>
      </c>
      <c r="G463" s="178" t="s">
        <v>89</v>
      </c>
      <c r="H463" s="68" t="e">
        <f aca="false">G463*$N$7</f>
        <v>#VALUE!</v>
      </c>
      <c r="I463" s="176" t="e">
        <f aca="false">H463*$O$7</f>
        <v>#VALUE!</v>
      </c>
      <c r="J463" s="176" t="e">
        <f aca="false">I463*$P$7</f>
        <v>#VALUE!</v>
      </c>
      <c r="K463" s="68" t="e">
        <f aca="false">J463*$Q$7</f>
        <v>#VALUE!</v>
      </c>
      <c r="L463" s="68" t="e">
        <f aca="false">F463+G463+H463+I463+J463+K463</f>
        <v>#VALUE!</v>
      </c>
    </row>
    <row r="464" customFormat="false" ht="11.25" hidden="false" customHeight="true" outlineLevel="0" collapsed="false">
      <c r="A464" s="65"/>
      <c r="B464" s="200"/>
      <c r="C464" s="19"/>
      <c r="D464" s="77" t="s">
        <v>30</v>
      </c>
      <c r="E464" s="67"/>
      <c r="F464" s="178" t="s">
        <v>89</v>
      </c>
      <c r="G464" s="178" t="s">
        <v>89</v>
      </c>
      <c r="H464" s="68" t="e">
        <f aca="false">G464*$N$7</f>
        <v>#VALUE!</v>
      </c>
      <c r="I464" s="176" t="e">
        <f aca="false">H464*$O$7</f>
        <v>#VALUE!</v>
      </c>
      <c r="J464" s="176" t="e">
        <f aca="false">I464*$P$7</f>
        <v>#VALUE!</v>
      </c>
      <c r="K464" s="68" t="e">
        <f aca="false">J464*$Q$7</f>
        <v>#VALUE!</v>
      </c>
      <c r="L464" s="68" t="e">
        <f aca="false">F464+G464+H464+I464+J464+K464</f>
        <v>#VALUE!</v>
      </c>
    </row>
    <row r="465" customFormat="false" ht="11.25" hidden="false" customHeight="true" outlineLevel="0" collapsed="false">
      <c r="A465" s="65"/>
      <c r="B465" s="200"/>
      <c r="C465" s="19"/>
      <c r="D465" s="77" t="s">
        <v>281</v>
      </c>
      <c r="E465" s="67"/>
      <c r="F465" s="176" t="n">
        <v>10332.14</v>
      </c>
      <c r="G465" s="176" t="n">
        <v>10332.14</v>
      </c>
      <c r="H465" s="68" t="n">
        <f aca="false">G465*$N$7</f>
        <v>10673.10062</v>
      </c>
      <c r="I465" s="176" t="n">
        <f aca="false">H465*$O$7</f>
        <v>11025.31294046</v>
      </c>
      <c r="J465" s="176" t="n">
        <f aca="false">I465*$P$7</f>
        <v>11378.1229545547</v>
      </c>
      <c r="K465" s="68" t="n">
        <f aca="false">J465*$Q$7</f>
        <v>11764.9791350096</v>
      </c>
      <c r="L465" s="68" t="n">
        <f aca="false">F465+G465+H465+I465+J465+K465</f>
        <v>65505.7956500243</v>
      </c>
    </row>
    <row r="466" customFormat="false" ht="11.25" hidden="false" customHeight="true" outlineLevel="0" collapsed="false">
      <c r="A466" s="65"/>
      <c r="B466" s="200"/>
      <c r="C466" s="19"/>
      <c r="D466" s="77" t="s">
        <v>32</v>
      </c>
      <c r="E466" s="67"/>
      <c r="F466" s="178" t="s">
        <v>89</v>
      </c>
      <c r="G466" s="178" t="s">
        <v>89</v>
      </c>
      <c r="H466" s="68" t="e">
        <f aca="false">G466*$N$7</f>
        <v>#VALUE!</v>
      </c>
      <c r="I466" s="176" t="e">
        <f aca="false">H466*$O$7</f>
        <v>#VALUE!</v>
      </c>
      <c r="J466" s="176" t="e">
        <f aca="false">I466*$P$7</f>
        <v>#VALUE!</v>
      </c>
      <c r="K466" s="68" t="e">
        <f aca="false">J466*$Q$7</f>
        <v>#VALUE!</v>
      </c>
      <c r="L466" s="68" t="e">
        <f aca="false">F466+G466+H466+I466+J466+K466</f>
        <v>#VALUE!</v>
      </c>
    </row>
    <row r="467" customFormat="false" ht="11.25" hidden="false" customHeight="true" outlineLevel="0" collapsed="false">
      <c r="A467" s="20" t="s">
        <v>178</v>
      </c>
      <c r="B467" s="200" t="s">
        <v>540</v>
      </c>
      <c r="C467" s="19" t="s">
        <v>35</v>
      </c>
      <c r="D467" s="77" t="s">
        <v>28</v>
      </c>
      <c r="E467" s="67"/>
      <c r="F467" s="81" t="e">
        <f aca="false">F468+F469+F470+F471</f>
        <v>#VALUE!</v>
      </c>
      <c r="G467" s="81" t="e">
        <f aca="false">G468+G469+G470+G471</f>
        <v>#VALUE!</v>
      </c>
      <c r="H467" s="81" t="e">
        <f aca="false">H468+H469+H470+H471</f>
        <v>#VALUE!</v>
      </c>
      <c r="I467" s="81" t="e">
        <f aca="false">I468+I469+I470+I471</f>
        <v>#VALUE!</v>
      </c>
      <c r="J467" s="81" t="e">
        <f aca="false">J468+J469+J470+J471</f>
        <v>#VALUE!</v>
      </c>
      <c r="K467" s="81" t="e">
        <f aca="false">K468+K469+K470+K471</f>
        <v>#VALUE!</v>
      </c>
      <c r="L467" s="81" t="e">
        <f aca="false">L468+L469+L470+L471</f>
        <v>#VALUE!</v>
      </c>
    </row>
    <row r="468" customFormat="false" ht="11.25" hidden="false" customHeight="true" outlineLevel="0" collapsed="false">
      <c r="A468" s="65"/>
      <c r="B468" s="200"/>
      <c r="C468" s="19"/>
      <c r="D468" s="77" t="s">
        <v>29</v>
      </c>
      <c r="E468" s="67"/>
      <c r="F468" s="178" t="s">
        <v>89</v>
      </c>
      <c r="G468" s="178" t="s">
        <v>89</v>
      </c>
      <c r="H468" s="68" t="e">
        <f aca="false">G468*$N$7</f>
        <v>#VALUE!</v>
      </c>
      <c r="I468" s="176" t="e">
        <f aca="false">H468*$O$7</f>
        <v>#VALUE!</v>
      </c>
      <c r="J468" s="176" t="e">
        <f aca="false">I468*$P$7</f>
        <v>#VALUE!</v>
      </c>
      <c r="K468" s="68" t="e">
        <f aca="false">J468*$Q$7</f>
        <v>#VALUE!</v>
      </c>
      <c r="L468" s="68" t="e">
        <f aca="false">F468+G468+H468+I468+J468+K468</f>
        <v>#VALUE!</v>
      </c>
    </row>
    <row r="469" customFormat="false" ht="11.25" hidden="false" customHeight="true" outlineLevel="0" collapsed="false">
      <c r="A469" s="65"/>
      <c r="B469" s="200"/>
      <c r="C469" s="19"/>
      <c r="D469" s="77" t="s">
        <v>30</v>
      </c>
      <c r="E469" s="67"/>
      <c r="F469" s="178" t="s">
        <v>89</v>
      </c>
      <c r="G469" s="178" t="s">
        <v>89</v>
      </c>
      <c r="H469" s="68" t="e">
        <f aca="false">G469*$N$7</f>
        <v>#VALUE!</v>
      </c>
      <c r="I469" s="176" t="e">
        <f aca="false">H469*$O$7</f>
        <v>#VALUE!</v>
      </c>
      <c r="J469" s="176" t="e">
        <f aca="false">I469*$P$7</f>
        <v>#VALUE!</v>
      </c>
      <c r="K469" s="68" t="e">
        <f aca="false">J469*$Q$7</f>
        <v>#VALUE!</v>
      </c>
      <c r="L469" s="68" t="e">
        <f aca="false">F469+G469+H469+I469+J469+K469</f>
        <v>#VALUE!</v>
      </c>
    </row>
    <row r="470" customFormat="false" ht="11.25" hidden="false" customHeight="true" outlineLevel="0" collapsed="false">
      <c r="A470" s="65"/>
      <c r="B470" s="200"/>
      <c r="C470" s="19"/>
      <c r="D470" s="77" t="s">
        <v>281</v>
      </c>
      <c r="E470" s="67"/>
      <c r="F470" s="176" t="n">
        <v>2612.52</v>
      </c>
      <c r="G470" s="176" t="n">
        <v>2612.52</v>
      </c>
      <c r="H470" s="68" t="n">
        <f aca="false">G470*$N$7</f>
        <v>2698.73316</v>
      </c>
      <c r="I470" s="176" t="n">
        <f aca="false">H470*$O$7</f>
        <v>2787.79135428</v>
      </c>
      <c r="J470" s="176" t="n">
        <f aca="false">I470*$P$7</f>
        <v>2877.00067761696</v>
      </c>
      <c r="K470" s="68" t="n">
        <f aca="false">J470*$Q$7</f>
        <v>2974.81870065594</v>
      </c>
      <c r="L470" s="68" t="n">
        <f aca="false">F470+G470+H470+I470+J470+K470</f>
        <v>16563.3838925529</v>
      </c>
    </row>
    <row r="471" customFormat="false" ht="11.25" hidden="false" customHeight="true" outlineLevel="0" collapsed="false">
      <c r="A471" s="65"/>
      <c r="B471" s="200"/>
      <c r="C471" s="19"/>
      <c r="D471" s="77" t="s">
        <v>32</v>
      </c>
      <c r="E471" s="67"/>
      <c r="F471" s="178" t="s">
        <v>89</v>
      </c>
      <c r="G471" s="178" t="s">
        <v>89</v>
      </c>
      <c r="H471" s="68" t="e">
        <f aca="false">G471*$N$7</f>
        <v>#VALUE!</v>
      </c>
      <c r="I471" s="176" t="e">
        <f aca="false">H471*$O$7</f>
        <v>#VALUE!</v>
      </c>
      <c r="J471" s="176" t="e">
        <f aca="false">I471*$P$7</f>
        <v>#VALUE!</v>
      </c>
      <c r="K471" s="68" t="e">
        <f aca="false">J471*$Q$7</f>
        <v>#VALUE!</v>
      </c>
      <c r="L471" s="68" t="e">
        <f aca="false">F471+G471+H471+I471+J471+K471</f>
        <v>#VALUE!</v>
      </c>
    </row>
    <row r="472" customFormat="false" ht="11.25" hidden="false" customHeight="true" outlineLevel="0" collapsed="false">
      <c r="A472" s="20" t="s">
        <v>180</v>
      </c>
      <c r="B472" s="19" t="s">
        <v>154</v>
      </c>
      <c r="C472" s="19" t="s">
        <v>35</v>
      </c>
      <c r="D472" s="77" t="s">
        <v>28</v>
      </c>
      <c r="E472" s="67"/>
      <c r="F472" s="81" t="e">
        <f aca="false">F473+F474+F475+F476</f>
        <v>#VALUE!</v>
      </c>
      <c r="G472" s="81" t="e">
        <f aca="false">G473+G474+G475+G476</f>
        <v>#VALUE!</v>
      </c>
      <c r="H472" s="81" t="e">
        <f aca="false">H473+H474+H475+H476</f>
        <v>#VALUE!</v>
      </c>
      <c r="I472" s="81" t="e">
        <f aca="false">I473+I474+I475+I476</f>
        <v>#VALUE!</v>
      </c>
      <c r="J472" s="81" t="e">
        <f aca="false">J473+J474+J475+J476</f>
        <v>#VALUE!</v>
      </c>
      <c r="K472" s="81" t="e">
        <f aca="false">K473+K474+K475+K476</f>
        <v>#VALUE!</v>
      </c>
      <c r="L472" s="81" t="e">
        <f aca="false">L473+L474+L475+L476</f>
        <v>#VALUE!</v>
      </c>
    </row>
    <row r="473" customFormat="false" ht="11.25" hidden="false" customHeight="true" outlineLevel="0" collapsed="false">
      <c r="A473" s="65"/>
      <c r="B473" s="19"/>
      <c r="C473" s="19"/>
      <c r="D473" s="77" t="s">
        <v>29</v>
      </c>
      <c r="E473" s="67"/>
      <c r="F473" s="178" t="s">
        <v>89</v>
      </c>
      <c r="G473" s="178" t="s">
        <v>89</v>
      </c>
      <c r="H473" s="68" t="e">
        <f aca="false">G473*$N$7</f>
        <v>#VALUE!</v>
      </c>
      <c r="I473" s="176" t="e">
        <f aca="false">H473*$O$7</f>
        <v>#VALUE!</v>
      </c>
      <c r="J473" s="176" t="e">
        <f aca="false">I473*$P$7</f>
        <v>#VALUE!</v>
      </c>
      <c r="K473" s="68" t="e">
        <f aca="false">J473*$Q$7</f>
        <v>#VALUE!</v>
      </c>
      <c r="L473" s="68" t="e">
        <f aca="false">F473+G473+H473+I473+J473+K473</f>
        <v>#VALUE!</v>
      </c>
    </row>
    <row r="474" customFormat="false" ht="11.25" hidden="false" customHeight="true" outlineLevel="0" collapsed="false">
      <c r="A474" s="65"/>
      <c r="B474" s="19"/>
      <c r="C474" s="19"/>
      <c r="D474" s="77" t="s">
        <v>30</v>
      </c>
      <c r="E474" s="67"/>
      <c r="F474" s="178" t="s">
        <v>89</v>
      </c>
      <c r="G474" s="178" t="s">
        <v>89</v>
      </c>
      <c r="H474" s="68" t="e">
        <f aca="false">G474*$N$7</f>
        <v>#VALUE!</v>
      </c>
      <c r="I474" s="176" t="e">
        <f aca="false">H474*$O$7</f>
        <v>#VALUE!</v>
      </c>
      <c r="J474" s="176" t="e">
        <f aca="false">I474*$P$7</f>
        <v>#VALUE!</v>
      </c>
      <c r="K474" s="68" t="e">
        <f aca="false">J474*$Q$7</f>
        <v>#VALUE!</v>
      </c>
      <c r="L474" s="68" t="e">
        <f aca="false">F474+G474+H474+I474+J474+K474</f>
        <v>#VALUE!</v>
      </c>
    </row>
    <row r="475" customFormat="false" ht="11.25" hidden="false" customHeight="true" outlineLevel="0" collapsed="false">
      <c r="A475" s="65"/>
      <c r="B475" s="19"/>
      <c r="C475" s="19"/>
      <c r="D475" s="77" t="s">
        <v>281</v>
      </c>
      <c r="E475" s="67"/>
      <c r="F475" s="178" t="s">
        <v>541</v>
      </c>
      <c r="G475" s="178" t="s">
        <v>541</v>
      </c>
      <c r="H475" s="68" t="e">
        <f aca="false">G475*$N$7</f>
        <v>#VALUE!</v>
      </c>
      <c r="I475" s="176" t="e">
        <f aca="false">H475*$O$7</f>
        <v>#VALUE!</v>
      </c>
      <c r="J475" s="176" t="e">
        <f aca="false">I475*$P$7</f>
        <v>#VALUE!</v>
      </c>
      <c r="K475" s="68" t="e">
        <f aca="false">J475*$Q$7</f>
        <v>#VALUE!</v>
      </c>
      <c r="L475" s="68" t="e">
        <f aca="false">F475+G475+H475+I475+J475+K475</f>
        <v>#VALUE!</v>
      </c>
    </row>
    <row r="476" customFormat="false" ht="11.25" hidden="false" customHeight="true" outlineLevel="0" collapsed="false">
      <c r="A476" s="65"/>
      <c r="B476" s="19"/>
      <c r="C476" s="19"/>
      <c r="D476" s="77" t="s">
        <v>32</v>
      </c>
      <c r="E476" s="67"/>
      <c r="F476" s="178" t="s">
        <v>89</v>
      </c>
      <c r="G476" s="178" t="s">
        <v>89</v>
      </c>
      <c r="H476" s="68" t="e">
        <f aca="false">G476*$N$7</f>
        <v>#VALUE!</v>
      </c>
      <c r="I476" s="176" t="e">
        <f aca="false">H476*$O$7</f>
        <v>#VALUE!</v>
      </c>
      <c r="J476" s="176" t="e">
        <f aca="false">I476*$P$7</f>
        <v>#VALUE!</v>
      </c>
      <c r="K476" s="68" t="e">
        <f aca="false">J476*$Q$7</f>
        <v>#VALUE!</v>
      </c>
      <c r="L476" s="68" t="e">
        <f aca="false">F476+G476+H476+I476+J476+K476</f>
        <v>#VALUE!</v>
      </c>
    </row>
    <row r="477" customFormat="false" ht="11.25" hidden="false" customHeight="true" outlineLevel="0" collapsed="false">
      <c r="A477" s="20" t="s">
        <v>542</v>
      </c>
      <c r="B477" s="19" t="s">
        <v>156</v>
      </c>
      <c r="C477" s="19" t="s">
        <v>35</v>
      </c>
      <c r="D477" s="77" t="s">
        <v>28</v>
      </c>
      <c r="E477" s="67"/>
      <c r="F477" s="81" t="e">
        <f aca="false">F478+F479+F480+F481</f>
        <v>#VALUE!</v>
      </c>
      <c r="G477" s="81" t="e">
        <f aca="false">G478+G479+G480+G481</f>
        <v>#VALUE!</v>
      </c>
      <c r="H477" s="81" t="e">
        <f aca="false">H478+H479+H480+H481</f>
        <v>#VALUE!</v>
      </c>
      <c r="I477" s="81" t="e">
        <f aca="false">I478+I479+I480+I481</f>
        <v>#VALUE!</v>
      </c>
      <c r="J477" s="81" t="e">
        <f aca="false">J478+J479+J480+J481</f>
        <v>#VALUE!</v>
      </c>
      <c r="K477" s="81" t="e">
        <f aca="false">K478+K479+K480+K481</f>
        <v>#VALUE!</v>
      </c>
      <c r="L477" s="81" t="e">
        <f aca="false">L478+L479+L480+L481</f>
        <v>#VALUE!</v>
      </c>
    </row>
    <row r="478" customFormat="false" ht="11.25" hidden="false" customHeight="true" outlineLevel="0" collapsed="false">
      <c r="A478" s="65"/>
      <c r="B478" s="19"/>
      <c r="C478" s="19"/>
      <c r="D478" s="77" t="s">
        <v>29</v>
      </c>
      <c r="E478" s="67"/>
      <c r="F478" s="178" t="s">
        <v>89</v>
      </c>
      <c r="G478" s="178" t="s">
        <v>89</v>
      </c>
      <c r="H478" s="68" t="e">
        <f aca="false">G478*$N$7</f>
        <v>#VALUE!</v>
      </c>
      <c r="I478" s="176" t="e">
        <f aca="false">H478*$O$7</f>
        <v>#VALUE!</v>
      </c>
      <c r="J478" s="176" t="e">
        <f aca="false">I478*$P$7</f>
        <v>#VALUE!</v>
      </c>
      <c r="K478" s="68" t="e">
        <f aca="false">J478*$Q$7</f>
        <v>#VALUE!</v>
      </c>
      <c r="L478" s="68" t="e">
        <f aca="false">F478+G478+H478+I478+J478+K478</f>
        <v>#VALUE!</v>
      </c>
    </row>
    <row r="479" customFormat="false" ht="11.25" hidden="false" customHeight="true" outlineLevel="0" collapsed="false">
      <c r="A479" s="65"/>
      <c r="B479" s="19"/>
      <c r="C479" s="19"/>
      <c r="D479" s="77" t="s">
        <v>30</v>
      </c>
      <c r="E479" s="67"/>
      <c r="F479" s="178" t="s">
        <v>543</v>
      </c>
      <c r="G479" s="178" t="s">
        <v>543</v>
      </c>
      <c r="H479" s="68" t="e">
        <f aca="false">G479*$N$7</f>
        <v>#VALUE!</v>
      </c>
      <c r="I479" s="176" t="e">
        <f aca="false">H479*$O$7</f>
        <v>#VALUE!</v>
      </c>
      <c r="J479" s="176" t="e">
        <f aca="false">I479*$P$7</f>
        <v>#VALUE!</v>
      </c>
      <c r="K479" s="68" t="e">
        <f aca="false">J479*$Q$7</f>
        <v>#VALUE!</v>
      </c>
      <c r="L479" s="68" t="e">
        <f aca="false">F479+G479+H479+I479+J479+K479</f>
        <v>#VALUE!</v>
      </c>
    </row>
    <row r="480" customFormat="false" ht="11.25" hidden="false" customHeight="true" outlineLevel="0" collapsed="false">
      <c r="A480" s="65"/>
      <c r="B480" s="19"/>
      <c r="C480" s="19"/>
      <c r="D480" s="77" t="s">
        <v>281</v>
      </c>
      <c r="E480" s="67"/>
      <c r="F480" s="178" t="s">
        <v>544</v>
      </c>
      <c r="G480" s="178" t="s">
        <v>544</v>
      </c>
      <c r="H480" s="68" t="e">
        <f aca="false">G480*$N$7</f>
        <v>#VALUE!</v>
      </c>
      <c r="I480" s="176" t="e">
        <f aca="false">H480*$O$7</f>
        <v>#VALUE!</v>
      </c>
      <c r="J480" s="176" t="e">
        <f aca="false">I480*$P$7</f>
        <v>#VALUE!</v>
      </c>
      <c r="K480" s="68" t="e">
        <f aca="false">J480*$Q$7</f>
        <v>#VALUE!</v>
      </c>
      <c r="L480" s="68" t="e">
        <f aca="false">F480+G480+H480+I480+J480+K480</f>
        <v>#VALUE!</v>
      </c>
    </row>
    <row r="481" customFormat="false" ht="11.25" hidden="false" customHeight="true" outlineLevel="0" collapsed="false">
      <c r="A481" s="65"/>
      <c r="B481" s="19"/>
      <c r="C481" s="19"/>
      <c r="D481" s="77" t="s">
        <v>32</v>
      </c>
      <c r="E481" s="67"/>
      <c r="F481" s="178" t="s">
        <v>89</v>
      </c>
      <c r="G481" s="178" t="s">
        <v>89</v>
      </c>
      <c r="H481" s="68" t="e">
        <f aca="false">G481*$N$7</f>
        <v>#VALUE!</v>
      </c>
      <c r="I481" s="176" t="e">
        <f aca="false">H481*$O$7</f>
        <v>#VALUE!</v>
      </c>
      <c r="J481" s="176" t="e">
        <f aca="false">I481*$P$7</f>
        <v>#VALUE!</v>
      </c>
      <c r="K481" s="68" t="e">
        <f aca="false">J481*$Q$7</f>
        <v>#VALUE!</v>
      </c>
      <c r="L481" s="68" t="e">
        <f aca="false">F481+G481+H481+I481+J481+K481</f>
        <v>#VALUE!</v>
      </c>
    </row>
    <row r="482" customFormat="false" ht="11.25" hidden="false" customHeight="true" outlineLevel="0" collapsed="false">
      <c r="A482" s="20" t="s">
        <v>545</v>
      </c>
      <c r="B482" s="200" t="s">
        <v>86</v>
      </c>
      <c r="C482" s="19" t="s">
        <v>35</v>
      </c>
      <c r="D482" s="77" t="s">
        <v>28</v>
      </c>
      <c r="E482" s="67"/>
      <c r="F482" s="81" t="e">
        <f aca="false">F483+F484+F485+F486</f>
        <v>#VALUE!</v>
      </c>
      <c r="G482" s="81" t="e">
        <f aca="false">G483+G484+G485+G486</f>
        <v>#VALUE!</v>
      </c>
      <c r="H482" s="81" t="e">
        <f aca="false">H483+H484+H485+H486</f>
        <v>#VALUE!</v>
      </c>
      <c r="I482" s="81" t="e">
        <f aca="false">I483+I484+I485+I486</f>
        <v>#VALUE!</v>
      </c>
      <c r="J482" s="81" t="e">
        <f aca="false">J483+J484+J485+J486</f>
        <v>#VALUE!</v>
      </c>
      <c r="K482" s="81" t="e">
        <f aca="false">K483+K484+K485+K486</f>
        <v>#VALUE!</v>
      </c>
      <c r="L482" s="81" t="e">
        <f aca="false">L483+L484+L485+L486</f>
        <v>#VALUE!</v>
      </c>
    </row>
    <row r="483" customFormat="false" ht="11.25" hidden="false" customHeight="true" outlineLevel="0" collapsed="false">
      <c r="A483" s="65"/>
      <c r="B483" s="200"/>
      <c r="C483" s="19"/>
      <c r="D483" s="77" t="s">
        <v>29</v>
      </c>
      <c r="E483" s="67"/>
      <c r="F483" s="178" t="s">
        <v>89</v>
      </c>
      <c r="G483" s="178" t="s">
        <v>89</v>
      </c>
      <c r="H483" s="68" t="e">
        <f aca="false">G483*$N$7</f>
        <v>#VALUE!</v>
      </c>
      <c r="I483" s="176" t="e">
        <f aca="false">H483*$O$7</f>
        <v>#VALUE!</v>
      </c>
      <c r="J483" s="176" t="e">
        <f aca="false">I483*$P$7</f>
        <v>#VALUE!</v>
      </c>
      <c r="K483" s="68" t="e">
        <f aca="false">J483*$Q$7</f>
        <v>#VALUE!</v>
      </c>
      <c r="L483" s="68" t="e">
        <f aca="false">F483+G483+H483+I483+J483+K483</f>
        <v>#VALUE!</v>
      </c>
    </row>
    <row r="484" customFormat="false" ht="11.25" hidden="false" customHeight="true" outlineLevel="0" collapsed="false">
      <c r="A484" s="65"/>
      <c r="B484" s="200"/>
      <c r="C484" s="19"/>
      <c r="D484" s="77" t="s">
        <v>30</v>
      </c>
      <c r="E484" s="67"/>
      <c r="F484" s="178" t="s">
        <v>89</v>
      </c>
      <c r="G484" s="178" t="s">
        <v>89</v>
      </c>
      <c r="H484" s="68" t="e">
        <f aca="false">G484*$N$7</f>
        <v>#VALUE!</v>
      </c>
      <c r="I484" s="176" t="e">
        <f aca="false">H484*$O$7</f>
        <v>#VALUE!</v>
      </c>
      <c r="J484" s="176" t="e">
        <f aca="false">I484*$P$7</f>
        <v>#VALUE!</v>
      </c>
      <c r="K484" s="68" t="e">
        <f aca="false">J484*$Q$7</f>
        <v>#VALUE!</v>
      </c>
      <c r="L484" s="68" t="e">
        <f aca="false">F484+G484+H484+I484+J484+K484</f>
        <v>#VALUE!</v>
      </c>
    </row>
    <row r="485" customFormat="false" ht="11.25" hidden="false" customHeight="true" outlineLevel="0" collapsed="false">
      <c r="A485" s="65"/>
      <c r="B485" s="200"/>
      <c r="C485" s="19"/>
      <c r="D485" s="77" t="s">
        <v>281</v>
      </c>
      <c r="E485" s="67"/>
      <c r="F485" s="178" t="s">
        <v>546</v>
      </c>
      <c r="G485" s="178" t="s">
        <v>546</v>
      </c>
      <c r="H485" s="68" t="e">
        <f aca="false">G485*$N$7</f>
        <v>#VALUE!</v>
      </c>
      <c r="I485" s="176" t="e">
        <f aca="false">H485*$O$7</f>
        <v>#VALUE!</v>
      </c>
      <c r="J485" s="176" t="e">
        <f aca="false">I485*$P$7</f>
        <v>#VALUE!</v>
      </c>
      <c r="K485" s="68" t="e">
        <f aca="false">J485*$Q$7</f>
        <v>#VALUE!</v>
      </c>
      <c r="L485" s="68" t="e">
        <f aca="false">F485+G485+H485+I485+J485+K485</f>
        <v>#VALUE!</v>
      </c>
    </row>
    <row r="486" customFormat="false" ht="11.25" hidden="false" customHeight="true" outlineLevel="0" collapsed="false">
      <c r="A486" s="65"/>
      <c r="B486" s="200"/>
      <c r="C486" s="19"/>
      <c r="D486" s="77" t="s">
        <v>32</v>
      </c>
      <c r="E486" s="67"/>
      <c r="F486" s="178" t="s">
        <v>89</v>
      </c>
      <c r="G486" s="178" t="s">
        <v>89</v>
      </c>
      <c r="H486" s="68" t="e">
        <f aca="false">G486*$N$7</f>
        <v>#VALUE!</v>
      </c>
      <c r="I486" s="176" t="e">
        <f aca="false">H486*$O$7</f>
        <v>#VALUE!</v>
      </c>
      <c r="J486" s="176" t="e">
        <f aca="false">I486*$P$7</f>
        <v>#VALUE!</v>
      </c>
      <c r="K486" s="68" t="e">
        <f aca="false">J486*$Q$7</f>
        <v>#VALUE!</v>
      </c>
      <c r="L486" s="68" t="e">
        <f aca="false">F486+G486+H486+I486+J486+K486</f>
        <v>#VALUE!</v>
      </c>
    </row>
    <row r="487" customFormat="false" ht="11.25" hidden="false" customHeight="true" outlineLevel="0" collapsed="false">
      <c r="A487" s="20" t="s">
        <v>547</v>
      </c>
      <c r="B487" s="19" t="s">
        <v>158</v>
      </c>
      <c r="C487" s="19" t="s">
        <v>35</v>
      </c>
      <c r="D487" s="77" t="s">
        <v>28</v>
      </c>
      <c r="E487" s="67"/>
      <c r="F487" s="81" t="e">
        <f aca="false">F488+F489+F490+F491</f>
        <v>#VALUE!</v>
      </c>
      <c r="G487" s="81" t="e">
        <f aca="false">G488+G489+G490+G491</f>
        <v>#VALUE!</v>
      </c>
      <c r="H487" s="81" t="e">
        <f aca="false">H488+H489+H490+H491</f>
        <v>#VALUE!</v>
      </c>
      <c r="I487" s="81" t="e">
        <f aca="false">I488+I489+I490+I491</f>
        <v>#VALUE!</v>
      </c>
      <c r="J487" s="81" t="e">
        <f aca="false">J488+J489+J490+J491</f>
        <v>#VALUE!</v>
      </c>
      <c r="K487" s="81" t="e">
        <f aca="false">K488+K489+K490+K491</f>
        <v>#VALUE!</v>
      </c>
      <c r="L487" s="81" t="e">
        <f aca="false">L488+L489+L490+L491</f>
        <v>#VALUE!</v>
      </c>
    </row>
    <row r="488" customFormat="false" ht="11.25" hidden="false" customHeight="true" outlineLevel="0" collapsed="false">
      <c r="A488" s="65"/>
      <c r="B488" s="19"/>
      <c r="C488" s="19"/>
      <c r="D488" s="77" t="s">
        <v>29</v>
      </c>
      <c r="E488" s="67"/>
      <c r="F488" s="178" t="s">
        <v>89</v>
      </c>
      <c r="G488" s="178" t="s">
        <v>89</v>
      </c>
      <c r="H488" s="68" t="e">
        <f aca="false">G488*$N$7</f>
        <v>#VALUE!</v>
      </c>
      <c r="I488" s="176" t="e">
        <f aca="false">H488*$O$7</f>
        <v>#VALUE!</v>
      </c>
      <c r="J488" s="176" t="e">
        <f aca="false">I488*$P$7</f>
        <v>#VALUE!</v>
      </c>
      <c r="K488" s="68" t="e">
        <f aca="false">J488*$Q$7</f>
        <v>#VALUE!</v>
      </c>
      <c r="L488" s="68" t="e">
        <f aca="false">F488+G488+H488+I488+J488+K488</f>
        <v>#VALUE!</v>
      </c>
    </row>
    <row r="489" customFormat="false" ht="11.25" hidden="false" customHeight="true" outlineLevel="0" collapsed="false">
      <c r="A489" s="65"/>
      <c r="B489" s="19"/>
      <c r="C489" s="19"/>
      <c r="D489" s="77" t="s">
        <v>30</v>
      </c>
      <c r="E489" s="67"/>
      <c r="F489" s="178" t="s">
        <v>89</v>
      </c>
      <c r="G489" s="178" t="s">
        <v>89</v>
      </c>
      <c r="H489" s="68" t="e">
        <f aca="false">G489*$N$7</f>
        <v>#VALUE!</v>
      </c>
      <c r="I489" s="176" t="e">
        <f aca="false">H489*$O$7</f>
        <v>#VALUE!</v>
      </c>
      <c r="J489" s="176" t="e">
        <f aca="false">I489*$P$7</f>
        <v>#VALUE!</v>
      </c>
      <c r="K489" s="68" t="e">
        <f aca="false">J489*$Q$7</f>
        <v>#VALUE!</v>
      </c>
      <c r="L489" s="68" t="e">
        <f aca="false">F489+G489+H489+I489+J489+K489</f>
        <v>#VALUE!</v>
      </c>
    </row>
    <row r="490" customFormat="false" ht="11.25" hidden="false" customHeight="true" outlineLevel="0" collapsed="false">
      <c r="A490" s="65"/>
      <c r="B490" s="19"/>
      <c r="C490" s="19"/>
      <c r="D490" s="77" t="s">
        <v>281</v>
      </c>
      <c r="E490" s="67"/>
      <c r="F490" s="178" t="s">
        <v>89</v>
      </c>
      <c r="G490" s="178" t="s">
        <v>89</v>
      </c>
      <c r="H490" s="68" t="e">
        <f aca="false">G490*$N$7</f>
        <v>#VALUE!</v>
      </c>
      <c r="I490" s="176" t="e">
        <f aca="false">H490*$O$7</f>
        <v>#VALUE!</v>
      </c>
      <c r="J490" s="176" t="e">
        <f aca="false">I490*$P$7</f>
        <v>#VALUE!</v>
      </c>
      <c r="K490" s="68" t="e">
        <f aca="false">J490*$Q$7</f>
        <v>#VALUE!</v>
      </c>
      <c r="L490" s="68" t="e">
        <f aca="false">F490+G490+H490+I490+J490+K490</f>
        <v>#VALUE!</v>
      </c>
    </row>
    <row r="491" customFormat="false" ht="11.25" hidden="false" customHeight="true" outlineLevel="0" collapsed="false">
      <c r="A491" s="65"/>
      <c r="B491" s="19"/>
      <c r="C491" s="19"/>
      <c r="D491" s="77" t="s">
        <v>32</v>
      </c>
      <c r="E491" s="67"/>
      <c r="F491" s="178" t="s">
        <v>89</v>
      </c>
      <c r="G491" s="178" t="s">
        <v>89</v>
      </c>
      <c r="H491" s="68" t="e">
        <f aca="false">G491*$N$7</f>
        <v>#VALUE!</v>
      </c>
      <c r="I491" s="176" t="e">
        <f aca="false">H491*$O$7</f>
        <v>#VALUE!</v>
      </c>
      <c r="J491" s="176" t="e">
        <f aca="false">I491*$P$7</f>
        <v>#VALUE!</v>
      </c>
      <c r="K491" s="68" t="e">
        <f aca="false">J491*$Q$7</f>
        <v>#VALUE!</v>
      </c>
      <c r="L491" s="68" t="e">
        <f aca="false">F491+G491+H491+I491+J491+K491</f>
        <v>#VALUE!</v>
      </c>
    </row>
    <row r="492" customFormat="false" ht="11.25" hidden="false" customHeight="true" outlineLevel="0" collapsed="false">
      <c r="A492" s="20" t="s">
        <v>548</v>
      </c>
      <c r="B492" s="19" t="s">
        <v>159</v>
      </c>
      <c r="C492" s="19" t="s">
        <v>35</v>
      </c>
      <c r="D492" s="77" t="s">
        <v>28</v>
      </c>
      <c r="E492" s="67"/>
      <c r="F492" s="81" t="e">
        <f aca="false">F493+F494+F495+F496</f>
        <v>#VALUE!</v>
      </c>
      <c r="G492" s="81" t="e">
        <f aca="false">G493+G494+G495+G496</f>
        <v>#VALUE!</v>
      </c>
      <c r="H492" s="81" t="e">
        <f aca="false">H493+H494+H495+H496</f>
        <v>#VALUE!</v>
      </c>
      <c r="I492" s="81" t="e">
        <f aca="false">I493+I494+I495+I496</f>
        <v>#VALUE!</v>
      </c>
      <c r="J492" s="81" t="e">
        <f aca="false">J493+J494+J495+J496</f>
        <v>#VALUE!</v>
      </c>
      <c r="K492" s="81" t="e">
        <f aca="false">K493+K494+K495+K496</f>
        <v>#VALUE!</v>
      </c>
      <c r="L492" s="81" t="e">
        <f aca="false">L493+L494+L495+L496</f>
        <v>#VALUE!</v>
      </c>
    </row>
    <row r="493" customFormat="false" ht="11.25" hidden="false" customHeight="true" outlineLevel="0" collapsed="false">
      <c r="A493" s="65"/>
      <c r="B493" s="19"/>
      <c r="C493" s="19"/>
      <c r="D493" s="77" t="s">
        <v>29</v>
      </c>
      <c r="E493" s="67"/>
      <c r="F493" s="178" t="s">
        <v>89</v>
      </c>
      <c r="G493" s="178" t="s">
        <v>89</v>
      </c>
      <c r="H493" s="68" t="e">
        <f aca="false">G493*$N$7</f>
        <v>#VALUE!</v>
      </c>
      <c r="I493" s="176" t="e">
        <f aca="false">H493*$O$7</f>
        <v>#VALUE!</v>
      </c>
      <c r="J493" s="176" t="e">
        <f aca="false">I493*$P$7</f>
        <v>#VALUE!</v>
      </c>
      <c r="K493" s="68" t="e">
        <f aca="false">J493*$Q$7</f>
        <v>#VALUE!</v>
      </c>
      <c r="L493" s="68" t="e">
        <f aca="false">F493+G493+H493+I493+J493+K493</f>
        <v>#VALUE!</v>
      </c>
    </row>
    <row r="494" customFormat="false" ht="11.25" hidden="false" customHeight="true" outlineLevel="0" collapsed="false">
      <c r="A494" s="65"/>
      <c r="B494" s="19"/>
      <c r="C494" s="19"/>
      <c r="D494" s="77" t="s">
        <v>30</v>
      </c>
      <c r="E494" s="67"/>
      <c r="F494" s="178" t="s">
        <v>89</v>
      </c>
      <c r="G494" s="178" t="s">
        <v>89</v>
      </c>
      <c r="H494" s="68" t="e">
        <f aca="false">G494*$N$7</f>
        <v>#VALUE!</v>
      </c>
      <c r="I494" s="176" t="e">
        <f aca="false">H494*$O$7</f>
        <v>#VALUE!</v>
      </c>
      <c r="J494" s="176" t="e">
        <f aca="false">I494*$P$7</f>
        <v>#VALUE!</v>
      </c>
      <c r="K494" s="68" t="e">
        <f aca="false">J494*$Q$7</f>
        <v>#VALUE!</v>
      </c>
      <c r="L494" s="68" t="e">
        <f aca="false">F494+G494+H494+I494+J494+K494</f>
        <v>#VALUE!</v>
      </c>
    </row>
    <row r="495" customFormat="false" ht="11.25" hidden="false" customHeight="true" outlineLevel="0" collapsed="false">
      <c r="A495" s="65"/>
      <c r="B495" s="19"/>
      <c r="C495" s="19"/>
      <c r="D495" s="77" t="s">
        <v>281</v>
      </c>
      <c r="E495" s="67"/>
      <c r="F495" s="176" t="n">
        <v>61783.74</v>
      </c>
      <c r="G495" s="176" t="n">
        <v>61783.74</v>
      </c>
      <c r="H495" s="68" t="n">
        <f aca="false">G495*$N$7</f>
        <v>63822.60342</v>
      </c>
      <c r="I495" s="176" t="n">
        <f aca="false">H495*$O$7</f>
        <v>65928.74933286</v>
      </c>
      <c r="J495" s="176" t="n">
        <f aca="false">I495*$P$7</f>
        <v>68038.4693115115</v>
      </c>
      <c r="K495" s="68" t="n">
        <f aca="false">J495*$Q$7</f>
        <v>70351.7772681029</v>
      </c>
      <c r="L495" s="68" t="n">
        <f aca="false">F495+G495+H495+I495+J495+K495</f>
        <v>391709.079332474</v>
      </c>
    </row>
    <row r="496" customFormat="false" ht="11.25" hidden="false" customHeight="true" outlineLevel="0" collapsed="false">
      <c r="A496" s="65"/>
      <c r="B496" s="19"/>
      <c r="C496" s="19"/>
      <c r="D496" s="77" t="s">
        <v>32</v>
      </c>
      <c r="E496" s="67"/>
      <c r="F496" s="178" t="s">
        <v>89</v>
      </c>
      <c r="G496" s="178" t="s">
        <v>89</v>
      </c>
      <c r="H496" s="68" t="e">
        <f aca="false">G496*$N$7</f>
        <v>#VALUE!</v>
      </c>
      <c r="I496" s="176" t="e">
        <f aca="false">H496*$O$7</f>
        <v>#VALUE!</v>
      </c>
      <c r="J496" s="176" t="e">
        <f aca="false">I496*$P$7</f>
        <v>#VALUE!</v>
      </c>
      <c r="K496" s="68" t="e">
        <f aca="false">J496*$Q$7</f>
        <v>#VALUE!</v>
      </c>
      <c r="L496" s="68" t="e">
        <f aca="false">F496+G496+H496+I496+J496+K496</f>
        <v>#VALUE!</v>
      </c>
    </row>
    <row r="497" customFormat="false" ht="11.25" hidden="false" customHeight="true" outlineLevel="0" collapsed="false">
      <c r="A497" s="20" t="s">
        <v>549</v>
      </c>
      <c r="B497" s="19" t="s">
        <v>550</v>
      </c>
      <c r="C497" s="19" t="s">
        <v>35</v>
      </c>
      <c r="D497" s="77" t="s">
        <v>28</v>
      </c>
      <c r="E497" s="67"/>
      <c r="F497" s="81" t="e">
        <f aca="false">F498+F499+F500+F501</f>
        <v>#VALUE!</v>
      </c>
      <c r="G497" s="81" t="e">
        <f aca="false">G498+G499+G500+G501</f>
        <v>#VALUE!</v>
      </c>
      <c r="H497" s="81" t="e">
        <f aca="false">H498+H499+H500+H501</f>
        <v>#VALUE!</v>
      </c>
      <c r="I497" s="81" t="e">
        <f aca="false">I498+I499+I500+I501</f>
        <v>#VALUE!</v>
      </c>
      <c r="J497" s="81" t="e">
        <f aca="false">J498+J499+J500+J501</f>
        <v>#VALUE!</v>
      </c>
      <c r="K497" s="81" t="e">
        <f aca="false">K498+K499+K500+K501</f>
        <v>#VALUE!</v>
      </c>
      <c r="L497" s="81" t="e">
        <f aca="false">L498+L499+L500+L501</f>
        <v>#VALUE!</v>
      </c>
    </row>
    <row r="498" customFormat="false" ht="11.25" hidden="false" customHeight="true" outlineLevel="0" collapsed="false">
      <c r="A498" s="65"/>
      <c r="B498" s="19"/>
      <c r="C498" s="19"/>
      <c r="D498" s="77" t="s">
        <v>29</v>
      </c>
      <c r="E498" s="67"/>
      <c r="F498" s="178" t="s">
        <v>89</v>
      </c>
      <c r="G498" s="178" t="s">
        <v>89</v>
      </c>
      <c r="H498" s="68" t="e">
        <f aca="false">G498*$N$7</f>
        <v>#VALUE!</v>
      </c>
      <c r="I498" s="176" t="e">
        <f aca="false">H498*$O$7</f>
        <v>#VALUE!</v>
      </c>
      <c r="J498" s="176" t="e">
        <f aca="false">I498*$P$7</f>
        <v>#VALUE!</v>
      </c>
      <c r="K498" s="68" t="e">
        <f aca="false">J498*$Q$7</f>
        <v>#VALUE!</v>
      </c>
      <c r="L498" s="68" t="e">
        <f aca="false">F498+G498+H498+I498+J498+K498</f>
        <v>#VALUE!</v>
      </c>
    </row>
    <row r="499" customFormat="false" ht="11.25" hidden="false" customHeight="true" outlineLevel="0" collapsed="false">
      <c r="A499" s="65"/>
      <c r="B499" s="19"/>
      <c r="C499" s="19"/>
      <c r="D499" s="77" t="s">
        <v>30</v>
      </c>
      <c r="E499" s="67"/>
      <c r="F499" s="178" t="s">
        <v>89</v>
      </c>
      <c r="G499" s="178" t="s">
        <v>89</v>
      </c>
      <c r="H499" s="68" t="e">
        <f aca="false">G499*$N$7</f>
        <v>#VALUE!</v>
      </c>
      <c r="I499" s="176" t="e">
        <f aca="false">H499*$O$7</f>
        <v>#VALUE!</v>
      </c>
      <c r="J499" s="176" t="e">
        <f aca="false">I499*$P$7</f>
        <v>#VALUE!</v>
      </c>
      <c r="K499" s="68" t="e">
        <f aca="false">J499*$Q$7</f>
        <v>#VALUE!</v>
      </c>
      <c r="L499" s="68" t="e">
        <f aca="false">F499+G499+H499+I499+J499+K499</f>
        <v>#VALUE!</v>
      </c>
    </row>
    <row r="500" customFormat="false" ht="11.25" hidden="false" customHeight="true" outlineLevel="0" collapsed="false">
      <c r="A500" s="65"/>
      <c r="B500" s="19"/>
      <c r="C500" s="19"/>
      <c r="D500" s="77" t="s">
        <v>281</v>
      </c>
      <c r="E500" s="67"/>
      <c r="F500" s="176" t="n">
        <v>1406.75</v>
      </c>
      <c r="G500" s="176" t="n">
        <v>1406.75</v>
      </c>
      <c r="H500" s="68" t="n">
        <f aca="false">G500*$N$7</f>
        <v>1453.17275</v>
      </c>
      <c r="I500" s="176" t="n">
        <f aca="false">H500*$O$7</f>
        <v>1501.12745075</v>
      </c>
      <c r="J500" s="176" t="n">
        <f aca="false">I500*$P$7</f>
        <v>1549.163529174</v>
      </c>
      <c r="K500" s="68" t="n">
        <f aca="false">J500*$Q$7</f>
        <v>1601.83508916592</v>
      </c>
      <c r="L500" s="68" t="n">
        <f aca="false">F500+G500+H500+I500+J500+K500</f>
        <v>8918.79881908992</v>
      </c>
    </row>
    <row r="501" customFormat="false" ht="11.25" hidden="false" customHeight="true" outlineLevel="0" collapsed="false">
      <c r="A501" s="65"/>
      <c r="B501" s="19"/>
      <c r="C501" s="19"/>
      <c r="D501" s="77" t="s">
        <v>32</v>
      </c>
      <c r="E501" s="67"/>
      <c r="F501" s="178" t="s">
        <v>89</v>
      </c>
      <c r="G501" s="178" t="s">
        <v>89</v>
      </c>
      <c r="H501" s="68" t="e">
        <f aca="false">G501*$N$7</f>
        <v>#VALUE!</v>
      </c>
      <c r="I501" s="176" t="e">
        <f aca="false">H501*$O$7</f>
        <v>#VALUE!</v>
      </c>
      <c r="J501" s="176" t="e">
        <f aca="false">I501*$P$7</f>
        <v>#VALUE!</v>
      </c>
      <c r="K501" s="68" t="e">
        <f aca="false">J501*$Q$7</f>
        <v>#VALUE!</v>
      </c>
      <c r="L501" s="68" t="e">
        <f aca="false">F501+G501+H501+I501+J501+K501</f>
        <v>#VALUE!</v>
      </c>
    </row>
    <row r="502" customFormat="false" ht="11.25" hidden="false" customHeight="true" outlineLevel="0" collapsed="false">
      <c r="A502" s="20" t="s">
        <v>551</v>
      </c>
      <c r="B502" s="200" t="s">
        <v>552</v>
      </c>
      <c r="C502" s="19" t="s">
        <v>35</v>
      </c>
      <c r="D502" s="77" t="s">
        <v>28</v>
      </c>
      <c r="E502" s="67"/>
      <c r="F502" s="81" t="e">
        <f aca="false">F503+F504+F505+F506</f>
        <v>#VALUE!</v>
      </c>
      <c r="G502" s="81" t="e">
        <f aca="false">G503+G504+G505+G506</f>
        <v>#VALUE!</v>
      </c>
      <c r="H502" s="81" t="e">
        <f aca="false">H503+H504+H505+H506</f>
        <v>#VALUE!</v>
      </c>
      <c r="I502" s="81" t="e">
        <f aca="false">I503+I504+I505+I506</f>
        <v>#VALUE!</v>
      </c>
      <c r="J502" s="81" t="e">
        <f aca="false">J503+J504+J505+J506</f>
        <v>#VALUE!</v>
      </c>
      <c r="K502" s="81" t="e">
        <f aca="false">K503+K504+K505+K506</f>
        <v>#VALUE!</v>
      </c>
      <c r="L502" s="81" t="e">
        <f aca="false">L503+L504+L505+L506</f>
        <v>#VALUE!</v>
      </c>
    </row>
    <row r="503" customFormat="false" ht="11.25" hidden="false" customHeight="true" outlineLevel="0" collapsed="false">
      <c r="A503" s="65"/>
      <c r="B503" s="200"/>
      <c r="C503" s="19"/>
      <c r="D503" s="77" t="s">
        <v>29</v>
      </c>
      <c r="E503" s="67"/>
      <c r="F503" s="178" t="s">
        <v>89</v>
      </c>
      <c r="G503" s="178" t="s">
        <v>89</v>
      </c>
      <c r="H503" s="68" t="e">
        <f aca="false">G503*$N$7</f>
        <v>#VALUE!</v>
      </c>
      <c r="I503" s="176" t="e">
        <f aca="false">H503*$O$7</f>
        <v>#VALUE!</v>
      </c>
      <c r="J503" s="176" t="e">
        <f aca="false">I503*$P$7</f>
        <v>#VALUE!</v>
      </c>
      <c r="K503" s="68" t="e">
        <f aca="false">J503*$Q$7</f>
        <v>#VALUE!</v>
      </c>
      <c r="L503" s="68" t="e">
        <f aca="false">F503+G503+H503+I503+J503+K503</f>
        <v>#VALUE!</v>
      </c>
    </row>
    <row r="504" customFormat="false" ht="11.25" hidden="false" customHeight="true" outlineLevel="0" collapsed="false">
      <c r="A504" s="65"/>
      <c r="B504" s="200"/>
      <c r="C504" s="19"/>
      <c r="D504" s="77" t="s">
        <v>30</v>
      </c>
      <c r="E504" s="67"/>
      <c r="F504" s="178" t="s">
        <v>89</v>
      </c>
      <c r="G504" s="178" t="s">
        <v>89</v>
      </c>
      <c r="H504" s="68" t="e">
        <f aca="false">G504*$N$7</f>
        <v>#VALUE!</v>
      </c>
      <c r="I504" s="176" t="e">
        <f aca="false">H504*$O$7</f>
        <v>#VALUE!</v>
      </c>
      <c r="J504" s="176" t="e">
        <f aca="false">I504*$P$7</f>
        <v>#VALUE!</v>
      </c>
      <c r="K504" s="68" t="e">
        <f aca="false">J504*$Q$7</f>
        <v>#VALUE!</v>
      </c>
      <c r="L504" s="68" t="e">
        <f aca="false">F504+G504+H504+I504+J504+K504</f>
        <v>#VALUE!</v>
      </c>
    </row>
    <row r="505" customFormat="false" ht="11.25" hidden="false" customHeight="true" outlineLevel="0" collapsed="false">
      <c r="A505" s="65"/>
      <c r="B505" s="200"/>
      <c r="C505" s="19"/>
      <c r="D505" s="77" t="s">
        <v>281</v>
      </c>
      <c r="E505" s="67"/>
      <c r="F505" s="176" t="n">
        <v>7853.55</v>
      </c>
      <c r="G505" s="176" t="n">
        <v>7853.55</v>
      </c>
      <c r="H505" s="68" t="n">
        <f aca="false">G505*$N$7</f>
        <v>8112.71715</v>
      </c>
      <c r="I505" s="176" t="n">
        <f aca="false">H505*$O$7</f>
        <v>8380.43681595</v>
      </c>
      <c r="J505" s="176" t="n">
        <f aca="false">I505*$P$7</f>
        <v>8648.6107940604</v>
      </c>
      <c r="K505" s="68" t="n">
        <f aca="false">J505*$Q$7</f>
        <v>8942.66356105845</v>
      </c>
      <c r="L505" s="68" t="n">
        <f aca="false">F505+G505+H505+I505+J505+K505</f>
        <v>49791.5283210689</v>
      </c>
    </row>
    <row r="506" customFormat="false" ht="11.25" hidden="false" customHeight="true" outlineLevel="0" collapsed="false">
      <c r="A506" s="65"/>
      <c r="B506" s="200"/>
      <c r="C506" s="19"/>
      <c r="D506" s="77" t="s">
        <v>32</v>
      </c>
      <c r="E506" s="67"/>
      <c r="F506" s="178" t="s">
        <v>89</v>
      </c>
      <c r="G506" s="178" t="s">
        <v>89</v>
      </c>
      <c r="H506" s="68" t="e">
        <f aca="false">G506*$N$7</f>
        <v>#VALUE!</v>
      </c>
      <c r="I506" s="176" t="e">
        <f aca="false">H506*$O$7</f>
        <v>#VALUE!</v>
      </c>
      <c r="J506" s="176" t="e">
        <f aca="false">I506*$P$7</f>
        <v>#VALUE!</v>
      </c>
      <c r="K506" s="68" t="e">
        <f aca="false">J506*$Q$7</f>
        <v>#VALUE!</v>
      </c>
      <c r="L506" s="68" t="e">
        <f aca="false">F506+G506+H506+I506+J506+K506</f>
        <v>#VALUE!</v>
      </c>
    </row>
    <row r="507" customFormat="false" ht="11.25" hidden="false" customHeight="true" outlineLevel="0" collapsed="false">
      <c r="A507" s="20" t="s">
        <v>553</v>
      </c>
      <c r="B507" s="200" t="s">
        <v>426</v>
      </c>
      <c r="C507" s="19" t="s">
        <v>35</v>
      </c>
      <c r="D507" s="77" t="s">
        <v>28</v>
      </c>
      <c r="E507" s="67"/>
      <c r="F507" s="81" t="e">
        <f aca="false">F508+F509+F510+F511</f>
        <v>#VALUE!</v>
      </c>
      <c r="G507" s="81" t="e">
        <f aca="false">G508+G509+G510+G511</f>
        <v>#VALUE!</v>
      </c>
      <c r="H507" s="81" t="e">
        <f aca="false">H508+H509+H510+H511</f>
        <v>#VALUE!</v>
      </c>
      <c r="I507" s="81" t="e">
        <f aca="false">I508+I509+I510+I511</f>
        <v>#VALUE!</v>
      </c>
      <c r="J507" s="81" t="e">
        <f aca="false">J508+J509+J510+J511</f>
        <v>#VALUE!</v>
      </c>
      <c r="K507" s="81" t="e">
        <f aca="false">K508+K509+K510+K511</f>
        <v>#VALUE!</v>
      </c>
      <c r="L507" s="81" t="e">
        <f aca="false">L508+L509+L510+L511</f>
        <v>#VALUE!</v>
      </c>
    </row>
    <row r="508" customFormat="false" ht="11.25" hidden="false" customHeight="true" outlineLevel="0" collapsed="false">
      <c r="A508" s="65"/>
      <c r="B508" s="200"/>
      <c r="C508" s="19"/>
      <c r="D508" s="77" t="s">
        <v>29</v>
      </c>
      <c r="E508" s="67"/>
      <c r="F508" s="178" t="s">
        <v>89</v>
      </c>
      <c r="G508" s="178" t="s">
        <v>89</v>
      </c>
      <c r="H508" s="68" t="e">
        <f aca="false">G508*$N$7</f>
        <v>#VALUE!</v>
      </c>
      <c r="I508" s="176" t="e">
        <f aca="false">H508*$O$7</f>
        <v>#VALUE!</v>
      </c>
      <c r="J508" s="176" t="e">
        <f aca="false">I508*$P$7</f>
        <v>#VALUE!</v>
      </c>
      <c r="K508" s="68" t="e">
        <f aca="false">J508*$Q$7</f>
        <v>#VALUE!</v>
      </c>
      <c r="L508" s="68" t="e">
        <f aca="false">F508+G508+H508+I508+J508+K508</f>
        <v>#VALUE!</v>
      </c>
    </row>
    <row r="509" customFormat="false" ht="11.25" hidden="false" customHeight="true" outlineLevel="0" collapsed="false">
      <c r="A509" s="65"/>
      <c r="B509" s="200"/>
      <c r="C509" s="19"/>
      <c r="D509" s="77" t="s">
        <v>30</v>
      </c>
      <c r="E509" s="67"/>
      <c r="F509" s="178" t="s">
        <v>89</v>
      </c>
      <c r="G509" s="178" t="s">
        <v>89</v>
      </c>
      <c r="H509" s="68" t="e">
        <f aca="false">G509*$N$7</f>
        <v>#VALUE!</v>
      </c>
      <c r="I509" s="176" t="e">
        <f aca="false">H509*$O$7</f>
        <v>#VALUE!</v>
      </c>
      <c r="J509" s="176" t="e">
        <f aca="false">I509*$P$7</f>
        <v>#VALUE!</v>
      </c>
      <c r="K509" s="68" t="e">
        <f aca="false">J509*$Q$7</f>
        <v>#VALUE!</v>
      </c>
      <c r="L509" s="68" t="e">
        <f aca="false">F509+G509+H509+I509+J509+K509</f>
        <v>#VALUE!</v>
      </c>
    </row>
    <row r="510" customFormat="false" ht="11.25" hidden="false" customHeight="true" outlineLevel="0" collapsed="false">
      <c r="A510" s="65"/>
      <c r="B510" s="200"/>
      <c r="C510" s="19"/>
      <c r="D510" s="77" t="s">
        <v>281</v>
      </c>
      <c r="E510" s="67"/>
      <c r="F510" s="176" t="n">
        <v>3891.93</v>
      </c>
      <c r="G510" s="176" t="n">
        <v>3891.93</v>
      </c>
      <c r="H510" s="68" t="n">
        <f aca="false">G510*$N$7</f>
        <v>4020.36369</v>
      </c>
      <c r="I510" s="176" t="n">
        <f aca="false">H510*$O$7</f>
        <v>4153.03569177</v>
      </c>
      <c r="J510" s="176" t="n">
        <f aca="false">I510*$P$7</f>
        <v>4285.93283390664</v>
      </c>
      <c r="K510" s="68" t="n">
        <f aca="false">J510*$Q$7</f>
        <v>4431.65455025947</v>
      </c>
      <c r="L510" s="68" t="n">
        <f aca="false">F510+G510+H510+I510+J510+K510</f>
        <v>24674.8467659361</v>
      </c>
    </row>
    <row r="511" customFormat="false" ht="11.25" hidden="false" customHeight="true" outlineLevel="0" collapsed="false">
      <c r="A511" s="65"/>
      <c r="B511" s="200"/>
      <c r="C511" s="19"/>
      <c r="D511" s="77" t="s">
        <v>32</v>
      </c>
      <c r="E511" s="67"/>
      <c r="F511" s="178" t="s">
        <v>89</v>
      </c>
      <c r="G511" s="178" t="s">
        <v>89</v>
      </c>
      <c r="H511" s="68" t="e">
        <f aca="false">G511*$N$7</f>
        <v>#VALUE!</v>
      </c>
      <c r="I511" s="176" t="e">
        <f aca="false">H511*$O$7</f>
        <v>#VALUE!</v>
      </c>
      <c r="J511" s="176" t="e">
        <f aca="false">I511*$P$7</f>
        <v>#VALUE!</v>
      </c>
      <c r="K511" s="68" t="e">
        <f aca="false">J511*$Q$7</f>
        <v>#VALUE!</v>
      </c>
      <c r="L511" s="68" t="e">
        <f aca="false">F511+G511+H511+I511+J511+K511</f>
        <v>#VALUE!</v>
      </c>
    </row>
    <row r="512" customFormat="false" ht="11.25" hidden="false" customHeight="true" outlineLevel="0" collapsed="false">
      <c r="A512" s="20" t="s">
        <v>554</v>
      </c>
      <c r="B512" s="19" t="s">
        <v>93</v>
      </c>
      <c r="C512" s="19" t="s">
        <v>35</v>
      </c>
      <c r="D512" s="77" t="s">
        <v>28</v>
      </c>
      <c r="E512" s="67"/>
      <c r="F512" s="81" t="e">
        <f aca="false">F513+F514+F515+F516</f>
        <v>#VALUE!</v>
      </c>
      <c r="G512" s="81" t="e">
        <f aca="false">G513+G514+G515+G516</f>
        <v>#VALUE!</v>
      </c>
      <c r="H512" s="81" t="e">
        <f aca="false">H513+H514+H515+H516</f>
        <v>#VALUE!</v>
      </c>
      <c r="I512" s="81" t="e">
        <f aca="false">I513+I514+I515+I516</f>
        <v>#VALUE!</v>
      </c>
      <c r="J512" s="81" t="e">
        <f aca="false">J513+J514+J515+J516</f>
        <v>#VALUE!</v>
      </c>
      <c r="K512" s="81" t="e">
        <f aca="false">K513+K514+K515+K516</f>
        <v>#VALUE!</v>
      </c>
      <c r="L512" s="81" t="e">
        <f aca="false">L513+L514+L515+L516</f>
        <v>#VALUE!</v>
      </c>
    </row>
    <row r="513" customFormat="false" ht="11.25" hidden="false" customHeight="true" outlineLevel="0" collapsed="false">
      <c r="A513" s="65"/>
      <c r="B513" s="19"/>
      <c r="C513" s="19"/>
      <c r="D513" s="77" t="s">
        <v>29</v>
      </c>
      <c r="E513" s="67"/>
      <c r="F513" s="178" t="s">
        <v>89</v>
      </c>
      <c r="G513" s="178" t="s">
        <v>89</v>
      </c>
      <c r="H513" s="68" t="e">
        <f aca="false">G513*$N$7</f>
        <v>#VALUE!</v>
      </c>
      <c r="I513" s="176" t="e">
        <f aca="false">H513*$O$7</f>
        <v>#VALUE!</v>
      </c>
      <c r="J513" s="176" t="e">
        <f aca="false">I513*$P$7</f>
        <v>#VALUE!</v>
      </c>
      <c r="K513" s="68" t="e">
        <f aca="false">J513*$Q$7</f>
        <v>#VALUE!</v>
      </c>
      <c r="L513" s="68" t="e">
        <f aca="false">F513+G513+H513+I513+J513+K513</f>
        <v>#VALUE!</v>
      </c>
    </row>
    <row r="514" customFormat="false" ht="11.25" hidden="false" customHeight="true" outlineLevel="0" collapsed="false">
      <c r="A514" s="65"/>
      <c r="B514" s="19"/>
      <c r="C514" s="19"/>
      <c r="D514" s="77" t="s">
        <v>30</v>
      </c>
      <c r="E514" s="67"/>
      <c r="F514" s="178" t="s">
        <v>555</v>
      </c>
      <c r="G514" s="178" t="s">
        <v>555</v>
      </c>
      <c r="H514" s="68" t="e">
        <f aca="false">G514*$N$7</f>
        <v>#VALUE!</v>
      </c>
      <c r="I514" s="176" t="e">
        <f aca="false">H514*$O$7</f>
        <v>#VALUE!</v>
      </c>
      <c r="J514" s="176" t="e">
        <f aca="false">I514*$P$7</f>
        <v>#VALUE!</v>
      </c>
      <c r="K514" s="68" t="e">
        <f aca="false">J514*$Q$7</f>
        <v>#VALUE!</v>
      </c>
      <c r="L514" s="68" t="e">
        <f aca="false">F514+G514+H514+I514+J514+K514</f>
        <v>#VALUE!</v>
      </c>
    </row>
    <row r="515" customFormat="false" ht="11.25" hidden="false" customHeight="true" outlineLevel="0" collapsed="false">
      <c r="A515" s="65"/>
      <c r="B515" s="19"/>
      <c r="C515" s="19"/>
      <c r="D515" s="77" t="s">
        <v>281</v>
      </c>
      <c r="E515" s="67"/>
      <c r="F515" s="178" t="s">
        <v>89</v>
      </c>
      <c r="G515" s="178" t="s">
        <v>89</v>
      </c>
      <c r="H515" s="68" t="e">
        <f aca="false">G515*$N$7</f>
        <v>#VALUE!</v>
      </c>
      <c r="I515" s="176" t="e">
        <f aca="false">H515*$O$7</f>
        <v>#VALUE!</v>
      </c>
      <c r="J515" s="176" t="e">
        <f aca="false">I515*$P$7</f>
        <v>#VALUE!</v>
      </c>
      <c r="K515" s="68" t="e">
        <f aca="false">J515*$Q$7</f>
        <v>#VALUE!</v>
      </c>
      <c r="L515" s="68" t="e">
        <f aca="false">F515+G515+H515+I515+J515+K515</f>
        <v>#VALUE!</v>
      </c>
    </row>
    <row r="516" customFormat="false" ht="11.25" hidden="false" customHeight="true" outlineLevel="0" collapsed="false">
      <c r="A516" s="65"/>
      <c r="B516" s="19"/>
      <c r="C516" s="19"/>
      <c r="D516" s="77" t="s">
        <v>32</v>
      </c>
      <c r="E516" s="67"/>
      <c r="F516" s="178" t="s">
        <v>89</v>
      </c>
      <c r="G516" s="178" t="s">
        <v>89</v>
      </c>
      <c r="H516" s="68" t="e">
        <f aca="false">G516*$N$7</f>
        <v>#VALUE!</v>
      </c>
      <c r="I516" s="176" t="e">
        <f aca="false">H516*$O$7</f>
        <v>#VALUE!</v>
      </c>
      <c r="J516" s="176" t="e">
        <f aca="false">I516*$P$7</f>
        <v>#VALUE!</v>
      </c>
      <c r="K516" s="68" t="e">
        <f aca="false">J516*$Q$7</f>
        <v>#VALUE!</v>
      </c>
      <c r="L516" s="68" t="e">
        <f aca="false">F516+G516+H516+I516+J516+K516</f>
        <v>#VALUE!</v>
      </c>
    </row>
    <row r="517" customFormat="false" ht="11.25" hidden="false" customHeight="true" outlineLevel="0" collapsed="false">
      <c r="A517" s="20" t="s">
        <v>556</v>
      </c>
      <c r="B517" s="19" t="s">
        <v>557</v>
      </c>
      <c r="C517" s="19" t="s">
        <v>35</v>
      </c>
      <c r="D517" s="77" t="s">
        <v>28</v>
      </c>
      <c r="E517" s="67"/>
      <c r="F517" s="81" t="e">
        <f aca="false">F518+F519+F520+F521</f>
        <v>#VALUE!</v>
      </c>
      <c r="G517" s="81" t="e">
        <f aca="false">G518+G519+G520+G521</f>
        <v>#VALUE!</v>
      </c>
      <c r="H517" s="81" t="e">
        <f aca="false">H518+H519+H520+H521</f>
        <v>#VALUE!</v>
      </c>
      <c r="I517" s="81" t="e">
        <f aca="false">I518+I519+I520+I521</f>
        <v>#VALUE!</v>
      </c>
      <c r="J517" s="81" t="e">
        <f aca="false">J518+J519+J520+J521</f>
        <v>#VALUE!</v>
      </c>
      <c r="K517" s="81" t="e">
        <f aca="false">K518+K519+K520+K521</f>
        <v>#VALUE!</v>
      </c>
      <c r="L517" s="81" t="e">
        <f aca="false">L518+L519+L520+L521</f>
        <v>#VALUE!</v>
      </c>
    </row>
    <row r="518" customFormat="false" ht="12.75" hidden="false" customHeight="true" outlineLevel="0" collapsed="false">
      <c r="A518" s="65"/>
      <c r="B518" s="19"/>
      <c r="C518" s="19"/>
      <c r="D518" s="77" t="s">
        <v>29</v>
      </c>
      <c r="E518" s="67"/>
      <c r="F518" s="178" t="s">
        <v>89</v>
      </c>
      <c r="G518" s="178" t="s">
        <v>89</v>
      </c>
      <c r="H518" s="68" t="e">
        <f aca="false">G518*$N$7</f>
        <v>#VALUE!</v>
      </c>
      <c r="I518" s="176" t="e">
        <f aca="false">H518*$O$7</f>
        <v>#VALUE!</v>
      </c>
      <c r="J518" s="176" t="e">
        <f aca="false">I518*$P$7</f>
        <v>#VALUE!</v>
      </c>
      <c r="K518" s="68" t="e">
        <f aca="false">J518*$Q$7</f>
        <v>#VALUE!</v>
      </c>
      <c r="L518" s="68" t="e">
        <f aca="false">F518+G518+H518+I518+J518+K518</f>
        <v>#VALUE!</v>
      </c>
    </row>
    <row r="519" customFormat="false" ht="12.75" hidden="false" customHeight="true" outlineLevel="0" collapsed="false">
      <c r="A519" s="65"/>
      <c r="B519" s="19"/>
      <c r="C519" s="19"/>
      <c r="D519" s="77" t="s">
        <v>30</v>
      </c>
      <c r="E519" s="67"/>
      <c r="F519" s="178" t="s">
        <v>558</v>
      </c>
      <c r="G519" s="178" t="s">
        <v>558</v>
      </c>
      <c r="H519" s="68" t="e">
        <f aca="false">G519*$N$7</f>
        <v>#VALUE!</v>
      </c>
      <c r="I519" s="176" t="e">
        <f aca="false">H519*$O$7</f>
        <v>#VALUE!</v>
      </c>
      <c r="J519" s="176" t="e">
        <f aca="false">I519*$P$7</f>
        <v>#VALUE!</v>
      </c>
      <c r="K519" s="68" t="e">
        <f aca="false">J519*$Q$7</f>
        <v>#VALUE!</v>
      </c>
      <c r="L519" s="68" t="e">
        <f aca="false">F519+G519+H519+I519+J519+K519</f>
        <v>#VALUE!</v>
      </c>
    </row>
    <row r="520" customFormat="false" ht="12.75" hidden="false" customHeight="true" outlineLevel="0" collapsed="false">
      <c r="A520" s="65"/>
      <c r="B520" s="19"/>
      <c r="C520" s="19"/>
      <c r="D520" s="77" t="s">
        <v>281</v>
      </c>
      <c r="E520" s="67"/>
      <c r="F520" s="178" t="s">
        <v>89</v>
      </c>
      <c r="G520" s="178" t="s">
        <v>89</v>
      </c>
      <c r="H520" s="68" t="e">
        <f aca="false">G520*$N$7</f>
        <v>#VALUE!</v>
      </c>
      <c r="I520" s="176" t="e">
        <f aca="false">H520*$O$7</f>
        <v>#VALUE!</v>
      </c>
      <c r="J520" s="176" t="e">
        <f aca="false">I520*$P$7</f>
        <v>#VALUE!</v>
      </c>
      <c r="K520" s="68" t="e">
        <f aca="false">J520*$Q$7</f>
        <v>#VALUE!</v>
      </c>
      <c r="L520" s="68" t="e">
        <f aca="false">F520+G520+H520+I520+J520+K520</f>
        <v>#VALUE!</v>
      </c>
    </row>
    <row r="521" customFormat="false" ht="12.75" hidden="false" customHeight="true" outlineLevel="0" collapsed="false">
      <c r="A521" s="65"/>
      <c r="B521" s="19"/>
      <c r="C521" s="19"/>
      <c r="D521" s="77" t="s">
        <v>32</v>
      </c>
      <c r="E521" s="67"/>
      <c r="F521" s="178" t="s">
        <v>89</v>
      </c>
      <c r="G521" s="178" t="s">
        <v>89</v>
      </c>
      <c r="H521" s="68" t="e">
        <f aca="false">G521*$N$7</f>
        <v>#VALUE!</v>
      </c>
      <c r="I521" s="176" t="e">
        <f aca="false">H521*$O$7</f>
        <v>#VALUE!</v>
      </c>
      <c r="J521" s="176" t="e">
        <f aca="false">I521*$P$7</f>
        <v>#VALUE!</v>
      </c>
      <c r="K521" s="68" t="e">
        <f aca="false">J521*$Q$7</f>
        <v>#VALUE!</v>
      </c>
      <c r="L521" s="68" t="e">
        <f aca="false">F521+G521+H521+I521+J521+K521</f>
        <v>#VALUE!</v>
      </c>
    </row>
    <row r="522" s="122" customFormat="true" ht="14.25" hidden="false" customHeight="true" outlineLevel="0" collapsed="false">
      <c r="A522" s="117" t="s">
        <v>181</v>
      </c>
      <c r="B522" s="73" t="s">
        <v>559</v>
      </c>
      <c r="C522" s="119" t="s">
        <v>27</v>
      </c>
      <c r="D522" s="119" t="s">
        <v>28</v>
      </c>
      <c r="E522" s="74"/>
      <c r="F522" s="80" t="e">
        <f aca="false">F523+F524+F525+F526</f>
        <v>#VALUE!</v>
      </c>
      <c r="G522" s="80" t="e">
        <f aca="false">G523+G524+G525+G526</f>
        <v>#VALUE!</v>
      </c>
      <c r="H522" s="80" t="e">
        <f aca="false">H523+H524+H525+H526</f>
        <v>#VALUE!</v>
      </c>
      <c r="I522" s="80" t="e">
        <f aca="false">I523+I524+I525+I526</f>
        <v>#VALUE!</v>
      </c>
      <c r="J522" s="80" t="e">
        <f aca="false">J523+J524+J525+J526</f>
        <v>#VALUE!</v>
      </c>
      <c r="K522" s="80" t="e">
        <f aca="false">K523+K524+K525+K526</f>
        <v>#VALUE!</v>
      </c>
      <c r="L522" s="80" t="e">
        <f aca="false">L523+L524+L525+L526</f>
        <v>#VALUE!</v>
      </c>
      <c r="M522" s="121" t="s">
        <v>371</v>
      </c>
    </row>
    <row r="523" customFormat="false" ht="14.25" hidden="false" customHeight="true" outlineLevel="0" collapsed="false">
      <c r="A523" s="65"/>
      <c r="B523" s="73"/>
      <c r="C523" s="123"/>
      <c r="D523" s="77" t="s">
        <v>29</v>
      </c>
      <c r="E523" s="67"/>
      <c r="F523" s="68" t="e">
        <f aca="false">F528</f>
        <v>#VALUE!</v>
      </c>
      <c r="G523" s="68" t="e">
        <f aca="false">G528</f>
        <v>#VALUE!</v>
      </c>
      <c r="H523" s="68" t="e">
        <f aca="false">H528</f>
        <v>#VALUE!</v>
      </c>
      <c r="I523" s="68" t="e">
        <f aca="false">I528</f>
        <v>#VALUE!</v>
      </c>
      <c r="J523" s="68" t="e">
        <f aca="false">J528</f>
        <v>#VALUE!</v>
      </c>
      <c r="K523" s="68" t="e">
        <f aca="false">K528</f>
        <v>#VALUE!</v>
      </c>
      <c r="L523" s="68" t="e">
        <f aca="false">F523+G523+H523+I523+J523+K523</f>
        <v>#VALUE!</v>
      </c>
    </row>
    <row r="524" customFormat="false" ht="14.25" hidden="false" customHeight="true" outlineLevel="0" collapsed="false">
      <c r="A524" s="65"/>
      <c r="B524" s="73"/>
      <c r="C524" s="123"/>
      <c r="D524" s="77" t="s">
        <v>30</v>
      </c>
      <c r="E524" s="67"/>
      <c r="F524" s="68" t="e">
        <f aca="false">F529</f>
        <v>#VALUE!</v>
      </c>
      <c r="G524" s="68" t="e">
        <f aca="false">G529</f>
        <v>#VALUE!</v>
      </c>
      <c r="H524" s="68" t="e">
        <f aca="false">H529</f>
        <v>#VALUE!</v>
      </c>
      <c r="I524" s="68" t="e">
        <f aca="false">I529</f>
        <v>#VALUE!</v>
      </c>
      <c r="J524" s="68" t="e">
        <f aca="false">J529</f>
        <v>#VALUE!</v>
      </c>
      <c r="K524" s="68" t="e">
        <f aca="false">K529</f>
        <v>#VALUE!</v>
      </c>
      <c r="L524" s="68" t="e">
        <f aca="false">F524+G524+H524+I524+J524+K524</f>
        <v>#VALUE!</v>
      </c>
    </row>
    <row r="525" customFormat="false" ht="14.25" hidden="false" customHeight="true" outlineLevel="0" collapsed="false">
      <c r="A525" s="65"/>
      <c r="B525" s="73"/>
      <c r="C525" s="123"/>
      <c r="D525" s="77" t="s">
        <v>281</v>
      </c>
      <c r="E525" s="67"/>
      <c r="F525" s="68" t="e">
        <f aca="false">F530</f>
        <v>#VALUE!</v>
      </c>
      <c r="G525" s="68" t="e">
        <f aca="false">G530</f>
        <v>#VALUE!</v>
      </c>
      <c r="H525" s="68" t="e">
        <f aca="false">H530</f>
        <v>#VALUE!</v>
      </c>
      <c r="I525" s="68" t="e">
        <f aca="false">I530</f>
        <v>#VALUE!</v>
      </c>
      <c r="J525" s="68" t="e">
        <f aca="false">J530</f>
        <v>#VALUE!</v>
      </c>
      <c r="K525" s="68" t="e">
        <f aca="false">K530</f>
        <v>#VALUE!</v>
      </c>
      <c r="L525" s="68" t="e">
        <f aca="false">F525+G525+H525+I525+J525+K525</f>
        <v>#VALUE!</v>
      </c>
    </row>
    <row r="526" customFormat="false" ht="14.25" hidden="false" customHeight="true" outlineLevel="0" collapsed="false">
      <c r="A526" s="65"/>
      <c r="B526" s="73"/>
      <c r="C526" s="123"/>
      <c r="D526" s="77" t="s">
        <v>32</v>
      </c>
      <c r="E526" s="67"/>
      <c r="F526" s="68" t="e">
        <f aca="false">F531</f>
        <v>#VALUE!</v>
      </c>
      <c r="G526" s="68" t="e">
        <f aca="false">G531</f>
        <v>#VALUE!</v>
      </c>
      <c r="H526" s="68" t="e">
        <f aca="false">H531</f>
        <v>#VALUE!</v>
      </c>
      <c r="I526" s="68" t="e">
        <f aca="false">I531</f>
        <v>#VALUE!</v>
      </c>
      <c r="J526" s="68" t="e">
        <f aca="false">J531</f>
        <v>#VALUE!</v>
      </c>
      <c r="K526" s="68" t="e">
        <f aca="false">K531</f>
        <v>#VALUE!</v>
      </c>
      <c r="L526" s="68" t="e">
        <f aca="false">F526+G526+H526+I526+J526+K526</f>
        <v>#VALUE!</v>
      </c>
    </row>
    <row r="527" customFormat="false" ht="14.25" hidden="false" customHeight="true" outlineLevel="0" collapsed="false">
      <c r="A527" s="65"/>
      <c r="B527" s="73"/>
      <c r="C527" s="119" t="s">
        <v>34</v>
      </c>
      <c r="D527" s="77" t="s">
        <v>28</v>
      </c>
      <c r="E527" s="67"/>
      <c r="F527" s="80" t="e">
        <f aca="false">F528+F529+F530+F531</f>
        <v>#VALUE!</v>
      </c>
      <c r="G527" s="80" t="e">
        <f aca="false">G528+G529+G530+G531</f>
        <v>#VALUE!</v>
      </c>
      <c r="H527" s="80" t="e">
        <f aca="false">H528+H529+H530+H531</f>
        <v>#VALUE!</v>
      </c>
      <c r="I527" s="80" t="e">
        <f aca="false">I528+I529+I530+I531</f>
        <v>#VALUE!</v>
      </c>
      <c r="J527" s="80" t="e">
        <f aca="false">J528+J529+J530+J531</f>
        <v>#VALUE!</v>
      </c>
      <c r="K527" s="80" t="e">
        <f aca="false">K528+K529+K530+K531</f>
        <v>#VALUE!</v>
      </c>
      <c r="L527" s="80" t="e">
        <f aca="false">L528+L529+L530+L531</f>
        <v>#VALUE!</v>
      </c>
    </row>
    <row r="528" customFormat="false" ht="14.25" hidden="false" customHeight="true" outlineLevel="0" collapsed="false">
      <c r="A528" s="65"/>
      <c r="B528" s="73"/>
      <c r="C528" s="123"/>
      <c r="D528" s="77" t="s">
        <v>29</v>
      </c>
      <c r="E528" s="67"/>
      <c r="F528" s="68" t="e">
        <f aca="false">F533+F538+F543+F548+F553+F558</f>
        <v>#VALUE!</v>
      </c>
      <c r="G528" s="68" t="e">
        <f aca="false">G533+G538+G543+G548+G553+G558</f>
        <v>#VALUE!</v>
      </c>
      <c r="H528" s="68" t="e">
        <f aca="false">H533+H538+H543+H548+H553+H558</f>
        <v>#VALUE!</v>
      </c>
      <c r="I528" s="68" t="e">
        <f aca="false">I533+I538+I543+I548+I553+I558</f>
        <v>#VALUE!</v>
      </c>
      <c r="J528" s="68" t="e">
        <f aca="false">J533+J538+J543+J548+J553+J558</f>
        <v>#VALUE!</v>
      </c>
      <c r="K528" s="68" t="e">
        <f aca="false">K533+K538+K543+K548+K553+K558</f>
        <v>#VALUE!</v>
      </c>
      <c r="L528" s="68" t="e">
        <f aca="false">F528+G528+H528+I528+J528+K528</f>
        <v>#VALUE!</v>
      </c>
    </row>
    <row r="529" customFormat="false" ht="14.25" hidden="false" customHeight="true" outlineLevel="0" collapsed="false">
      <c r="A529" s="65"/>
      <c r="B529" s="73"/>
      <c r="C529" s="123"/>
      <c r="D529" s="77" t="s">
        <v>30</v>
      </c>
      <c r="E529" s="67"/>
      <c r="F529" s="68" t="e">
        <f aca="false">F534+F539+F544+F549+F554+F559</f>
        <v>#VALUE!</v>
      </c>
      <c r="G529" s="68" t="e">
        <f aca="false">G534+G539+G544+G549+G554+G559</f>
        <v>#VALUE!</v>
      </c>
      <c r="H529" s="68" t="e">
        <f aca="false">H534+H539+H544+H549+H554+H559</f>
        <v>#VALUE!</v>
      </c>
      <c r="I529" s="68" t="e">
        <f aca="false">I534+I539+I544+I549+I554+I559</f>
        <v>#VALUE!</v>
      </c>
      <c r="J529" s="68" t="e">
        <f aca="false">J534+J539+J544+J549+J554+J559</f>
        <v>#VALUE!</v>
      </c>
      <c r="K529" s="68" t="e">
        <f aca="false">K534+K539+K544+K549+K554+K559</f>
        <v>#VALUE!</v>
      </c>
      <c r="L529" s="68" t="e">
        <f aca="false">F529+G529+H529+I529+J529+K529</f>
        <v>#VALUE!</v>
      </c>
    </row>
    <row r="530" customFormat="false" ht="14.25" hidden="false" customHeight="true" outlineLevel="0" collapsed="false">
      <c r="A530" s="65"/>
      <c r="B530" s="73"/>
      <c r="C530" s="123"/>
      <c r="D530" s="77" t="s">
        <v>281</v>
      </c>
      <c r="E530" s="67"/>
      <c r="F530" s="68" t="e">
        <f aca="false">F535+F540+F545+F550+F555+F560</f>
        <v>#VALUE!</v>
      </c>
      <c r="G530" s="68" t="e">
        <f aca="false">G535+G540+G545+G550+G555+G560</f>
        <v>#VALUE!</v>
      </c>
      <c r="H530" s="68" t="e">
        <f aca="false">H535+H540+H545+H550+H555+H560</f>
        <v>#VALUE!</v>
      </c>
      <c r="I530" s="68" t="e">
        <f aca="false">I535+I540+I545+I550+I555+I560</f>
        <v>#VALUE!</v>
      </c>
      <c r="J530" s="68" t="e">
        <f aca="false">J535+J540+J545+J550+J555+J560</f>
        <v>#VALUE!</v>
      </c>
      <c r="K530" s="68" t="e">
        <f aca="false">K535+K540+K545+K550+K555+K560</f>
        <v>#VALUE!</v>
      </c>
      <c r="L530" s="68" t="e">
        <f aca="false">F530+G530+H530+I530+J530+K530</f>
        <v>#VALUE!</v>
      </c>
    </row>
    <row r="531" customFormat="false" ht="14.25" hidden="false" customHeight="true" outlineLevel="0" collapsed="false">
      <c r="A531" s="65"/>
      <c r="B531" s="73"/>
      <c r="C531" s="123"/>
      <c r="D531" s="77" t="s">
        <v>32</v>
      </c>
      <c r="E531" s="67"/>
      <c r="F531" s="68" t="e">
        <f aca="false">F536+F541+F546+F551+F556+F561</f>
        <v>#VALUE!</v>
      </c>
      <c r="G531" s="68" t="e">
        <f aca="false">G536+G541+G546+G551+G556+G561</f>
        <v>#VALUE!</v>
      </c>
      <c r="H531" s="68" t="e">
        <f aca="false">H536+H541+H546+H551+H556+H561</f>
        <v>#VALUE!</v>
      </c>
      <c r="I531" s="68" t="e">
        <f aca="false">I536+I541+I546+I551+I556+I561</f>
        <v>#VALUE!</v>
      </c>
      <c r="J531" s="68" t="e">
        <f aca="false">J536+J541+J546+J551+J556+J561</f>
        <v>#VALUE!</v>
      </c>
      <c r="K531" s="68" t="e">
        <f aca="false">K536+K541+K546+K551+K556+K561</f>
        <v>#VALUE!</v>
      </c>
      <c r="L531" s="68" t="e">
        <f aca="false">F531+G531+H531+I531+J531+K531</f>
        <v>#VALUE!</v>
      </c>
    </row>
    <row r="532" customFormat="false" ht="14.25" hidden="false" customHeight="true" outlineLevel="0" collapsed="false">
      <c r="A532" s="20" t="s">
        <v>336</v>
      </c>
      <c r="B532" s="19" t="s">
        <v>537</v>
      </c>
      <c r="C532" s="77" t="s">
        <v>34</v>
      </c>
      <c r="D532" s="77" t="s">
        <v>28</v>
      </c>
      <c r="E532" s="67"/>
      <c r="F532" s="80" t="e">
        <f aca="false">F533+F534+F535+F536</f>
        <v>#VALUE!</v>
      </c>
      <c r="G532" s="80" t="e">
        <f aca="false">G533+G534+G535+G536</f>
        <v>#VALUE!</v>
      </c>
      <c r="H532" s="80" t="e">
        <f aca="false">H533+H534+H535+H536</f>
        <v>#VALUE!</v>
      </c>
      <c r="I532" s="80" t="e">
        <f aca="false">I533+I534+I535+I536</f>
        <v>#VALUE!</v>
      </c>
      <c r="J532" s="80" t="e">
        <f aca="false">J533+J534+J535+J536</f>
        <v>#VALUE!</v>
      </c>
      <c r="K532" s="80" t="e">
        <f aca="false">K533+K534+K535+K536</f>
        <v>#VALUE!</v>
      </c>
      <c r="L532" s="80" t="e">
        <f aca="false">L533+L534+L535+L536</f>
        <v>#VALUE!</v>
      </c>
    </row>
    <row r="533" customFormat="false" ht="14.25" hidden="false" customHeight="true" outlineLevel="0" collapsed="false">
      <c r="A533" s="65"/>
      <c r="B533" s="19"/>
      <c r="C533" s="66"/>
      <c r="D533" s="77" t="s">
        <v>29</v>
      </c>
      <c r="E533" s="67"/>
      <c r="F533" s="178" t="s">
        <v>89</v>
      </c>
      <c r="G533" s="178" t="s">
        <v>89</v>
      </c>
      <c r="H533" s="68" t="e">
        <f aca="false">G533*$N$7</f>
        <v>#VALUE!</v>
      </c>
      <c r="I533" s="176" t="e">
        <f aca="false">H533*$O$7</f>
        <v>#VALUE!</v>
      </c>
      <c r="J533" s="176" t="e">
        <f aca="false">I533*$P$7</f>
        <v>#VALUE!</v>
      </c>
      <c r="K533" s="68" t="e">
        <f aca="false">J533*$Q$7</f>
        <v>#VALUE!</v>
      </c>
      <c r="L533" s="68" t="e">
        <f aca="false">F533+G533+H533+I533+J533+K533</f>
        <v>#VALUE!</v>
      </c>
    </row>
    <row r="534" customFormat="false" ht="14.25" hidden="false" customHeight="true" outlineLevel="0" collapsed="false">
      <c r="A534" s="65"/>
      <c r="B534" s="19"/>
      <c r="C534" s="66"/>
      <c r="D534" s="77" t="s">
        <v>30</v>
      </c>
      <c r="E534" s="67"/>
      <c r="F534" s="178" t="s">
        <v>89</v>
      </c>
      <c r="G534" s="178" t="s">
        <v>89</v>
      </c>
      <c r="H534" s="68" t="e">
        <f aca="false">G534*$N$7</f>
        <v>#VALUE!</v>
      </c>
      <c r="I534" s="176" t="e">
        <f aca="false">H534*$O$7</f>
        <v>#VALUE!</v>
      </c>
      <c r="J534" s="176" t="e">
        <f aca="false">I534*$P$7</f>
        <v>#VALUE!</v>
      </c>
      <c r="K534" s="68" t="e">
        <f aca="false">J534*$Q$7</f>
        <v>#VALUE!</v>
      </c>
      <c r="L534" s="68" t="e">
        <f aca="false">F534+G534+H534+I534+J534+K534</f>
        <v>#VALUE!</v>
      </c>
    </row>
    <row r="535" customFormat="false" ht="14.25" hidden="false" customHeight="true" outlineLevel="0" collapsed="false">
      <c r="A535" s="65"/>
      <c r="B535" s="19"/>
      <c r="C535" s="66"/>
      <c r="D535" s="77" t="s">
        <v>281</v>
      </c>
      <c r="E535" s="67"/>
      <c r="F535" s="178" t="s">
        <v>560</v>
      </c>
      <c r="G535" s="178" t="s">
        <v>561</v>
      </c>
      <c r="H535" s="68" t="e">
        <f aca="false">G535*$N$7</f>
        <v>#VALUE!</v>
      </c>
      <c r="I535" s="176" t="e">
        <f aca="false">H535*$O$7</f>
        <v>#VALUE!</v>
      </c>
      <c r="J535" s="176" t="e">
        <f aca="false">I535*$P$7</f>
        <v>#VALUE!</v>
      </c>
      <c r="K535" s="68" t="e">
        <f aca="false">J535*$Q$7</f>
        <v>#VALUE!</v>
      </c>
      <c r="L535" s="68" t="e">
        <f aca="false">F535+G535+H535+I535+J535+K535</f>
        <v>#VALUE!</v>
      </c>
    </row>
    <row r="536" customFormat="false" ht="14.25" hidden="false" customHeight="true" outlineLevel="0" collapsed="false">
      <c r="A536" s="65"/>
      <c r="B536" s="19"/>
      <c r="C536" s="66"/>
      <c r="D536" s="77" t="s">
        <v>32</v>
      </c>
      <c r="E536" s="67"/>
      <c r="F536" s="178" t="s">
        <v>89</v>
      </c>
      <c r="G536" s="178" t="s">
        <v>89</v>
      </c>
      <c r="H536" s="68" t="e">
        <f aca="false">G536*$N$7</f>
        <v>#VALUE!</v>
      </c>
      <c r="I536" s="176" t="e">
        <f aca="false">H536*$O$7</f>
        <v>#VALUE!</v>
      </c>
      <c r="J536" s="176" t="e">
        <f aca="false">I536*$P$7</f>
        <v>#VALUE!</v>
      </c>
      <c r="K536" s="68" t="e">
        <f aca="false">J536*$Q$7</f>
        <v>#VALUE!</v>
      </c>
      <c r="L536" s="68" t="e">
        <f aca="false">F536+G536+H536+I536+J536+K536</f>
        <v>#VALUE!</v>
      </c>
    </row>
    <row r="537" customFormat="false" ht="14.25" hidden="false" customHeight="true" outlineLevel="0" collapsed="false">
      <c r="A537" s="20" t="s">
        <v>337</v>
      </c>
      <c r="B537" s="19" t="s">
        <v>562</v>
      </c>
      <c r="C537" s="77" t="s">
        <v>34</v>
      </c>
      <c r="D537" s="77" t="s">
        <v>28</v>
      </c>
      <c r="E537" s="67"/>
      <c r="F537" s="80" t="e">
        <f aca="false">F538+F539+F540+F541</f>
        <v>#VALUE!</v>
      </c>
      <c r="G537" s="80" t="e">
        <f aca="false">G538+G539+G540+G541</f>
        <v>#VALUE!</v>
      </c>
      <c r="H537" s="80" t="e">
        <f aca="false">H538+H539+H540+H541</f>
        <v>#VALUE!</v>
      </c>
      <c r="I537" s="80" t="e">
        <f aca="false">I538+I539+I540+I541</f>
        <v>#VALUE!</v>
      </c>
      <c r="J537" s="80" t="e">
        <f aca="false">J538+J539+J540+J541</f>
        <v>#VALUE!</v>
      </c>
      <c r="K537" s="80" t="e">
        <f aca="false">K538+K539+K540+K541</f>
        <v>#VALUE!</v>
      </c>
      <c r="L537" s="80" t="e">
        <f aca="false">L538+L539+L540+L541</f>
        <v>#VALUE!</v>
      </c>
    </row>
    <row r="538" customFormat="false" ht="14.25" hidden="false" customHeight="true" outlineLevel="0" collapsed="false">
      <c r="A538" s="65"/>
      <c r="B538" s="19"/>
      <c r="C538" s="66"/>
      <c r="D538" s="77" t="s">
        <v>29</v>
      </c>
      <c r="E538" s="67"/>
      <c r="F538" s="178" t="s">
        <v>89</v>
      </c>
      <c r="G538" s="178" t="s">
        <v>89</v>
      </c>
      <c r="H538" s="68" t="e">
        <f aca="false">G538*$N$7</f>
        <v>#VALUE!</v>
      </c>
      <c r="I538" s="176" t="e">
        <f aca="false">H538*$O$7</f>
        <v>#VALUE!</v>
      </c>
      <c r="J538" s="176" t="e">
        <f aca="false">I538*$P$7</f>
        <v>#VALUE!</v>
      </c>
      <c r="K538" s="68" t="e">
        <f aca="false">J538*$Q$7</f>
        <v>#VALUE!</v>
      </c>
      <c r="L538" s="68" t="e">
        <f aca="false">F538+G538+H538+I538+J538+K538</f>
        <v>#VALUE!</v>
      </c>
    </row>
    <row r="539" customFormat="false" ht="14.25" hidden="false" customHeight="true" outlineLevel="0" collapsed="false">
      <c r="A539" s="65"/>
      <c r="B539" s="19"/>
      <c r="C539" s="66"/>
      <c r="D539" s="77" t="s">
        <v>30</v>
      </c>
      <c r="E539" s="67"/>
      <c r="F539" s="178" t="s">
        <v>89</v>
      </c>
      <c r="G539" s="178" t="s">
        <v>89</v>
      </c>
      <c r="H539" s="68" t="e">
        <f aca="false">G539*$N$7</f>
        <v>#VALUE!</v>
      </c>
      <c r="I539" s="176" t="e">
        <f aca="false">H539*$O$7</f>
        <v>#VALUE!</v>
      </c>
      <c r="J539" s="176" t="e">
        <f aca="false">I539*$P$7</f>
        <v>#VALUE!</v>
      </c>
      <c r="K539" s="68" t="e">
        <f aca="false">J539*$Q$7</f>
        <v>#VALUE!</v>
      </c>
      <c r="L539" s="68" t="e">
        <f aca="false">F539+G539+H539+I539+J539+K539</f>
        <v>#VALUE!</v>
      </c>
    </row>
    <row r="540" customFormat="false" ht="14.25" hidden="false" customHeight="true" outlineLevel="0" collapsed="false">
      <c r="A540" s="65"/>
      <c r="B540" s="19"/>
      <c r="C540" s="66"/>
      <c r="D540" s="77" t="s">
        <v>281</v>
      </c>
      <c r="E540" s="67"/>
      <c r="F540" s="178" t="s">
        <v>563</v>
      </c>
      <c r="G540" s="178" t="s">
        <v>564</v>
      </c>
      <c r="H540" s="68" t="e">
        <f aca="false">G540*$N$7</f>
        <v>#VALUE!</v>
      </c>
      <c r="I540" s="176" t="e">
        <f aca="false">H540*$O$7</f>
        <v>#VALUE!</v>
      </c>
      <c r="J540" s="176" t="e">
        <f aca="false">I540*$P$7</f>
        <v>#VALUE!</v>
      </c>
      <c r="K540" s="68" t="e">
        <f aca="false">J540*$Q$7</f>
        <v>#VALUE!</v>
      </c>
      <c r="L540" s="68" t="e">
        <f aca="false">F540+G540+H540+I540+J540+K540</f>
        <v>#VALUE!</v>
      </c>
    </row>
    <row r="541" customFormat="false" ht="14.25" hidden="false" customHeight="true" outlineLevel="0" collapsed="false">
      <c r="A541" s="65"/>
      <c r="B541" s="19"/>
      <c r="C541" s="66"/>
      <c r="D541" s="77" t="s">
        <v>32</v>
      </c>
      <c r="E541" s="67"/>
      <c r="F541" s="178" t="s">
        <v>89</v>
      </c>
      <c r="G541" s="178" t="s">
        <v>89</v>
      </c>
      <c r="H541" s="68" t="e">
        <f aca="false">G541*$N$7</f>
        <v>#VALUE!</v>
      </c>
      <c r="I541" s="176" t="e">
        <f aca="false">H541*$O$7</f>
        <v>#VALUE!</v>
      </c>
      <c r="J541" s="176" t="e">
        <f aca="false">I541*$P$7</f>
        <v>#VALUE!</v>
      </c>
      <c r="K541" s="68" t="e">
        <f aca="false">J541*$Q$7</f>
        <v>#VALUE!</v>
      </c>
      <c r="L541" s="68" t="e">
        <f aca="false">F541+G541+H541+I541+J541+K541</f>
        <v>#VALUE!</v>
      </c>
    </row>
    <row r="542" customFormat="false" ht="14.25" hidden="false" customHeight="true" outlineLevel="0" collapsed="false">
      <c r="A542" s="20" t="s">
        <v>338</v>
      </c>
      <c r="B542" s="19" t="s">
        <v>565</v>
      </c>
      <c r="C542" s="77" t="s">
        <v>34</v>
      </c>
      <c r="D542" s="77" t="s">
        <v>28</v>
      </c>
      <c r="E542" s="67"/>
      <c r="F542" s="80" t="e">
        <f aca="false">F543+F544+F545+F546</f>
        <v>#VALUE!</v>
      </c>
      <c r="G542" s="80" t="e">
        <f aca="false">G543+G544+G545+G546</f>
        <v>#VALUE!</v>
      </c>
      <c r="H542" s="80" t="e">
        <f aca="false">H543+H544+H545+H546</f>
        <v>#VALUE!</v>
      </c>
      <c r="I542" s="80" t="e">
        <f aca="false">I543+I544+I545+I546</f>
        <v>#VALUE!</v>
      </c>
      <c r="J542" s="80" t="e">
        <f aca="false">J543+J544+J545+J546</f>
        <v>#VALUE!</v>
      </c>
      <c r="K542" s="80" t="e">
        <f aca="false">K543+K544+K545+K546</f>
        <v>#VALUE!</v>
      </c>
      <c r="L542" s="80" t="e">
        <f aca="false">L543+L544+L545+L546</f>
        <v>#VALUE!</v>
      </c>
    </row>
    <row r="543" customFormat="false" ht="14.25" hidden="false" customHeight="true" outlineLevel="0" collapsed="false">
      <c r="A543" s="65"/>
      <c r="B543" s="19"/>
      <c r="C543" s="66"/>
      <c r="D543" s="77" t="s">
        <v>29</v>
      </c>
      <c r="E543" s="67"/>
      <c r="F543" s="178" t="s">
        <v>89</v>
      </c>
      <c r="G543" s="178" t="s">
        <v>89</v>
      </c>
      <c r="H543" s="68" t="e">
        <f aca="false">G543*$N$7</f>
        <v>#VALUE!</v>
      </c>
      <c r="I543" s="176" t="e">
        <f aca="false">H543*$O$7</f>
        <v>#VALUE!</v>
      </c>
      <c r="J543" s="176" t="e">
        <f aca="false">I543*$P$7</f>
        <v>#VALUE!</v>
      </c>
      <c r="K543" s="68" t="e">
        <f aca="false">J543*$Q$7</f>
        <v>#VALUE!</v>
      </c>
      <c r="L543" s="68" t="e">
        <f aca="false">F543+G543+H543+I543+J543+K543</f>
        <v>#VALUE!</v>
      </c>
    </row>
    <row r="544" customFormat="false" ht="14.25" hidden="false" customHeight="true" outlineLevel="0" collapsed="false">
      <c r="A544" s="65"/>
      <c r="B544" s="19"/>
      <c r="C544" s="66"/>
      <c r="D544" s="77" t="s">
        <v>30</v>
      </c>
      <c r="E544" s="67"/>
      <c r="F544" s="178" t="s">
        <v>89</v>
      </c>
      <c r="G544" s="178" t="s">
        <v>89</v>
      </c>
      <c r="H544" s="68" t="e">
        <f aca="false">G544*$N$7</f>
        <v>#VALUE!</v>
      </c>
      <c r="I544" s="176" t="e">
        <f aca="false">H544*$O$7</f>
        <v>#VALUE!</v>
      </c>
      <c r="J544" s="176" t="e">
        <f aca="false">I544*$P$7</f>
        <v>#VALUE!</v>
      </c>
      <c r="K544" s="68" t="e">
        <f aca="false">J544*$Q$7</f>
        <v>#VALUE!</v>
      </c>
      <c r="L544" s="68" t="e">
        <f aca="false">F544+G544+H544+I544+J544+K544</f>
        <v>#VALUE!</v>
      </c>
    </row>
    <row r="545" customFormat="false" ht="14.25" hidden="false" customHeight="true" outlineLevel="0" collapsed="false">
      <c r="A545" s="65"/>
      <c r="B545" s="19"/>
      <c r="C545" s="66"/>
      <c r="D545" s="77" t="s">
        <v>281</v>
      </c>
      <c r="E545" s="67"/>
      <c r="F545" s="178" t="s">
        <v>89</v>
      </c>
      <c r="G545" s="178" t="s">
        <v>89</v>
      </c>
      <c r="H545" s="68" t="e">
        <f aca="false">G545*$N$7</f>
        <v>#VALUE!</v>
      </c>
      <c r="I545" s="176" t="e">
        <f aca="false">H545*$O$7</f>
        <v>#VALUE!</v>
      </c>
      <c r="J545" s="176" t="e">
        <f aca="false">I545*$P$7</f>
        <v>#VALUE!</v>
      </c>
      <c r="K545" s="68" t="e">
        <f aca="false">J545*$Q$7</f>
        <v>#VALUE!</v>
      </c>
      <c r="L545" s="68" t="e">
        <f aca="false">F545+G545+H545+I545+J545+K545</f>
        <v>#VALUE!</v>
      </c>
    </row>
    <row r="546" customFormat="false" ht="14.25" hidden="false" customHeight="true" outlineLevel="0" collapsed="false">
      <c r="A546" s="65"/>
      <c r="B546" s="19"/>
      <c r="C546" s="66"/>
      <c r="D546" s="77" t="s">
        <v>32</v>
      </c>
      <c r="E546" s="67"/>
      <c r="F546" s="178" t="s">
        <v>89</v>
      </c>
      <c r="G546" s="178" t="s">
        <v>89</v>
      </c>
      <c r="H546" s="68" t="e">
        <f aca="false">G546*$N$7</f>
        <v>#VALUE!</v>
      </c>
      <c r="I546" s="176" t="e">
        <f aca="false">H546*$O$7</f>
        <v>#VALUE!</v>
      </c>
      <c r="J546" s="176" t="e">
        <f aca="false">I546*$P$7</f>
        <v>#VALUE!</v>
      </c>
      <c r="K546" s="68" t="e">
        <f aca="false">J546*$Q$7</f>
        <v>#VALUE!</v>
      </c>
      <c r="L546" s="68" t="e">
        <f aca="false">F546+G546+H546+I546+J546+K546</f>
        <v>#VALUE!</v>
      </c>
    </row>
    <row r="547" customFormat="false" ht="14.25" hidden="false" customHeight="true" outlineLevel="0" collapsed="false">
      <c r="A547" s="20" t="s">
        <v>340</v>
      </c>
      <c r="B547" s="19" t="s">
        <v>188</v>
      </c>
      <c r="C547" s="77" t="s">
        <v>34</v>
      </c>
      <c r="D547" s="77" t="s">
        <v>28</v>
      </c>
      <c r="E547" s="67"/>
      <c r="F547" s="80" t="e">
        <f aca="false">F548+F549+F550+F551</f>
        <v>#VALUE!</v>
      </c>
      <c r="G547" s="80" t="e">
        <f aca="false">G548+G549+G550+G551</f>
        <v>#VALUE!</v>
      </c>
      <c r="H547" s="80" t="e">
        <f aca="false">H548+H549+H550+H551</f>
        <v>#VALUE!</v>
      </c>
      <c r="I547" s="80" t="e">
        <f aca="false">I548+I549+I550+I551</f>
        <v>#VALUE!</v>
      </c>
      <c r="J547" s="80" t="e">
        <f aca="false">J548+J549+J550+J551</f>
        <v>#VALUE!</v>
      </c>
      <c r="K547" s="80" t="e">
        <f aca="false">K548+K549+K550+K551</f>
        <v>#VALUE!</v>
      </c>
      <c r="L547" s="80" t="e">
        <f aca="false">L548+L549+L550+L551</f>
        <v>#VALUE!</v>
      </c>
    </row>
    <row r="548" customFormat="false" ht="14.25" hidden="false" customHeight="true" outlineLevel="0" collapsed="false">
      <c r="A548" s="65"/>
      <c r="B548" s="19"/>
      <c r="C548" s="66"/>
      <c r="D548" s="77" t="s">
        <v>29</v>
      </c>
      <c r="E548" s="67"/>
      <c r="F548" s="178" t="s">
        <v>89</v>
      </c>
      <c r="G548" s="178" t="s">
        <v>89</v>
      </c>
      <c r="H548" s="68" t="e">
        <f aca="false">G548*$N$7</f>
        <v>#VALUE!</v>
      </c>
      <c r="I548" s="176" t="e">
        <f aca="false">H548*$O$7</f>
        <v>#VALUE!</v>
      </c>
      <c r="J548" s="176" t="e">
        <f aca="false">I548*$P$7</f>
        <v>#VALUE!</v>
      </c>
      <c r="K548" s="68" t="e">
        <f aca="false">J548*$Q$7</f>
        <v>#VALUE!</v>
      </c>
      <c r="L548" s="68" t="e">
        <f aca="false">F548+G548+H548+I548+J548+K548</f>
        <v>#VALUE!</v>
      </c>
    </row>
    <row r="549" customFormat="false" ht="14.25" hidden="false" customHeight="true" outlineLevel="0" collapsed="false">
      <c r="A549" s="65"/>
      <c r="B549" s="19"/>
      <c r="C549" s="66"/>
      <c r="D549" s="77" t="s">
        <v>30</v>
      </c>
      <c r="E549" s="67"/>
      <c r="F549" s="178" t="s">
        <v>89</v>
      </c>
      <c r="G549" s="178" t="s">
        <v>89</v>
      </c>
      <c r="H549" s="68" t="e">
        <f aca="false">G549*$N$7</f>
        <v>#VALUE!</v>
      </c>
      <c r="I549" s="176" t="e">
        <f aca="false">H549*$O$7</f>
        <v>#VALUE!</v>
      </c>
      <c r="J549" s="176" t="e">
        <f aca="false">I549*$P$7</f>
        <v>#VALUE!</v>
      </c>
      <c r="K549" s="68" t="e">
        <f aca="false">J549*$Q$7</f>
        <v>#VALUE!</v>
      </c>
      <c r="L549" s="68" t="e">
        <f aca="false">F549+G549+H549+I549+J549+K549</f>
        <v>#VALUE!</v>
      </c>
    </row>
    <row r="550" customFormat="false" ht="14.25" hidden="false" customHeight="true" outlineLevel="0" collapsed="false">
      <c r="A550" s="65"/>
      <c r="B550" s="19"/>
      <c r="C550" s="66"/>
      <c r="D550" s="77" t="s">
        <v>281</v>
      </c>
      <c r="E550" s="67"/>
      <c r="F550" s="178" t="s">
        <v>566</v>
      </c>
      <c r="G550" s="178" t="s">
        <v>566</v>
      </c>
      <c r="H550" s="68" t="e">
        <f aca="false">G550*$N$7</f>
        <v>#VALUE!</v>
      </c>
      <c r="I550" s="176" t="e">
        <f aca="false">H550*$O$7</f>
        <v>#VALUE!</v>
      </c>
      <c r="J550" s="176" t="e">
        <f aca="false">I550*$P$7</f>
        <v>#VALUE!</v>
      </c>
      <c r="K550" s="68" t="e">
        <f aca="false">J550*$Q$7</f>
        <v>#VALUE!</v>
      </c>
      <c r="L550" s="68" t="e">
        <f aca="false">F550+G550+H550+I550+J550+K550</f>
        <v>#VALUE!</v>
      </c>
    </row>
    <row r="551" customFormat="false" ht="14.25" hidden="false" customHeight="true" outlineLevel="0" collapsed="false">
      <c r="A551" s="65"/>
      <c r="B551" s="19"/>
      <c r="C551" s="66"/>
      <c r="D551" s="77" t="s">
        <v>32</v>
      </c>
      <c r="E551" s="67"/>
      <c r="F551" s="178" t="s">
        <v>89</v>
      </c>
      <c r="G551" s="178" t="s">
        <v>89</v>
      </c>
      <c r="H551" s="68" t="e">
        <f aca="false">G551*$N$7</f>
        <v>#VALUE!</v>
      </c>
      <c r="I551" s="176" t="e">
        <f aca="false">H551*$O$7</f>
        <v>#VALUE!</v>
      </c>
      <c r="J551" s="176" t="e">
        <f aca="false">I551*$P$7</f>
        <v>#VALUE!</v>
      </c>
      <c r="K551" s="68" t="e">
        <f aca="false">J551*$Q$7</f>
        <v>#VALUE!</v>
      </c>
      <c r="L551" s="68" t="e">
        <f aca="false">F551+G551+H551+I551+J551+K551</f>
        <v>#VALUE!</v>
      </c>
    </row>
    <row r="552" customFormat="false" ht="14.25" hidden="false" customHeight="true" outlineLevel="0" collapsed="false">
      <c r="A552" s="20" t="s">
        <v>342</v>
      </c>
      <c r="B552" s="19" t="s">
        <v>567</v>
      </c>
      <c r="C552" s="77" t="s">
        <v>34</v>
      </c>
      <c r="D552" s="77" t="s">
        <v>28</v>
      </c>
      <c r="E552" s="67"/>
      <c r="F552" s="80" t="e">
        <f aca="false">F553+F554+F555+F556</f>
        <v>#VALUE!</v>
      </c>
      <c r="G552" s="80" t="e">
        <f aca="false">G553+G554+G555+G556</f>
        <v>#VALUE!</v>
      </c>
      <c r="H552" s="80" t="e">
        <f aca="false">H553+H554+H555+H556</f>
        <v>#VALUE!</v>
      </c>
      <c r="I552" s="80" t="e">
        <f aca="false">I553+I554+I555+I556</f>
        <v>#VALUE!</v>
      </c>
      <c r="J552" s="80" t="e">
        <f aca="false">J553+J554+J555+J556</f>
        <v>#VALUE!</v>
      </c>
      <c r="K552" s="80" t="e">
        <f aca="false">K553+K554+K555+K556</f>
        <v>#VALUE!</v>
      </c>
      <c r="L552" s="80" t="e">
        <f aca="false">L553+L554+L555+L556</f>
        <v>#VALUE!</v>
      </c>
    </row>
    <row r="553" customFormat="false" ht="14.25" hidden="false" customHeight="true" outlineLevel="0" collapsed="false">
      <c r="A553" s="65"/>
      <c r="B553" s="19"/>
      <c r="C553" s="66"/>
      <c r="D553" s="77" t="s">
        <v>29</v>
      </c>
      <c r="E553" s="67"/>
      <c r="F553" s="178" t="s">
        <v>89</v>
      </c>
      <c r="G553" s="178" t="s">
        <v>89</v>
      </c>
      <c r="H553" s="68" t="e">
        <f aca="false">G553*$N$7</f>
        <v>#VALUE!</v>
      </c>
      <c r="I553" s="176" t="e">
        <f aca="false">H553*$O$7</f>
        <v>#VALUE!</v>
      </c>
      <c r="J553" s="176" t="e">
        <f aca="false">I553*$P$7</f>
        <v>#VALUE!</v>
      </c>
      <c r="K553" s="68" t="e">
        <f aca="false">J553*$Q$7</f>
        <v>#VALUE!</v>
      </c>
      <c r="L553" s="68" t="e">
        <f aca="false">F553+G553+H553+I553+J553+K553</f>
        <v>#VALUE!</v>
      </c>
    </row>
    <row r="554" customFormat="false" ht="14.25" hidden="false" customHeight="true" outlineLevel="0" collapsed="false">
      <c r="A554" s="65"/>
      <c r="B554" s="19"/>
      <c r="C554" s="66"/>
      <c r="D554" s="77" t="s">
        <v>30</v>
      </c>
      <c r="E554" s="67"/>
      <c r="F554" s="178" t="s">
        <v>89</v>
      </c>
      <c r="G554" s="178" t="s">
        <v>89</v>
      </c>
      <c r="H554" s="68" t="e">
        <f aca="false">G554*$N$7</f>
        <v>#VALUE!</v>
      </c>
      <c r="I554" s="176" t="e">
        <f aca="false">H554*$O$7</f>
        <v>#VALUE!</v>
      </c>
      <c r="J554" s="176" t="e">
        <f aca="false">I554*$P$7</f>
        <v>#VALUE!</v>
      </c>
      <c r="K554" s="68" t="e">
        <f aca="false">J554*$Q$7</f>
        <v>#VALUE!</v>
      </c>
      <c r="L554" s="68" t="e">
        <f aca="false">F554+G554+H554+I554+J554+K554</f>
        <v>#VALUE!</v>
      </c>
    </row>
    <row r="555" customFormat="false" ht="14.25" hidden="false" customHeight="true" outlineLevel="0" collapsed="false">
      <c r="A555" s="65"/>
      <c r="B555" s="19"/>
      <c r="C555" s="66"/>
      <c r="D555" s="77" t="s">
        <v>281</v>
      </c>
      <c r="E555" s="67"/>
      <c r="F555" s="178" t="s">
        <v>568</v>
      </c>
      <c r="G555" s="178" t="s">
        <v>569</v>
      </c>
      <c r="H555" s="68" t="e">
        <f aca="false">G555*$N$7</f>
        <v>#VALUE!</v>
      </c>
      <c r="I555" s="176" t="e">
        <f aca="false">H555*$O$7</f>
        <v>#VALUE!</v>
      </c>
      <c r="J555" s="176" t="e">
        <f aca="false">I555*$P$7</f>
        <v>#VALUE!</v>
      </c>
      <c r="K555" s="68" t="e">
        <f aca="false">J555*$Q$7</f>
        <v>#VALUE!</v>
      </c>
      <c r="L555" s="68" t="e">
        <f aca="false">F555+G555+H555+I555+J555+K555</f>
        <v>#VALUE!</v>
      </c>
    </row>
    <row r="556" customFormat="false" ht="14.25" hidden="false" customHeight="true" outlineLevel="0" collapsed="false">
      <c r="A556" s="65"/>
      <c r="B556" s="19"/>
      <c r="C556" s="66"/>
      <c r="D556" s="77" t="s">
        <v>32</v>
      </c>
      <c r="E556" s="67"/>
      <c r="F556" s="178" t="s">
        <v>89</v>
      </c>
      <c r="G556" s="178" t="s">
        <v>89</v>
      </c>
      <c r="H556" s="68" t="e">
        <f aca="false">G556*$N$7</f>
        <v>#VALUE!</v>
      </c>
      <c r="I556" s="176" t="e">
        <f aca="false">H556*$O$7</f>
        <v>#VALUE!</v>
      </c>
      <c r="J556" s="176" t="e">
        <f aca="false">I556*$P$7</f>
        <v>#VALUE!</v>
      </c>
      <c r="K556" s="68" t="e">
        <f aca="false">J556*$Q$7</f>
        <v>#VALUE!</v>
      </c>
      <c r="L556" s="68" t="e">
        <f aca="false">F556+G556+H556+I556+J556+K556</f>
        <v>#VALUE!</v>
      </c>
    </row>
    <row r="557" customFormat="false" ht="14.25" hidden="false" customHeight="true" outlineLevel="0" collapsed="false">
      <c r="A557" s="20" t="s">
        <v>343</v>
      </c>
      <c r="B557" s="19" t="s">
        <v>570</v>
      </c>
      <c r="C557" s="77" t="s">
        <v>34</v>
      </c>
      <c r="D557" s="77" t="s">
        <v>28</v>
      </c>
      <c r="E557" s="67"/>
      <c r="F557" s="80" t="e">
        <f aca="false">F558+F559+F560+F561</f>
        <v>#VALUE!</v>
      </c>
      <c r="G557" s="80" t="e">
        <f aca="false">G558+G559+G560+G561</f>
        <v>#VALUE!</v>
      </c>
      <c r="H557" s="80" t="e">
        <f aca="false">H558+H559+H560+H561</f>
        <v>#VALUE!</v>
      </c>
      <c r="I557" s="80" t="e">
        <f aca="false">I558+I559+I560+I561</f>
        <v>#VALUE!</v>
      </c>
      <c r="J557" s="80" t="e">
        <f aca="false">J558+J559+J560+J561</f>
        <v>#VALUE!</v>
      </c>
      <c r="K557" s="80" t="e">
        <f aca="false">K558+K559+K560+K561</f>
        <v>#VALUE!</v>
      </c>
      <c r="L557" s="80" t="e">
        <f aca="false">L558+L559+L560+L561</f>
        <v>#VALUE!</v>
      </c>
    </row>
    <row r="558" customFormat="false" ht="14.25" hidden="false" customHeight="true" outlineLevel="0" collapsed="false">
      <c r="A558" s="65"/>
      <c r="B558" s="19"/>
      <c r="C558" s="66"/>
      <c r="D558" s="77" t="s">
        <v>29</v>
      </c>
      <c r="E558" s="67"/>
      <c r="F558" s="178" t="s">
        <v>89</v>
      </c>
      <c r="G558" s="178" t="s">
        <v>89</v>
      </c>
      <c r="H558" s="68" t="e">
        <f aca="false">G558*$N$7</f>
        <v>#VALUE!</v>
      </c>
      <c r="I558" s="176" t="e">
        <f aca="false">H558*$O$7</f>
        <v>#VALUE!</v>
      </c>
      <c r="J558" s="176" t="e">
        <f aca="false">I558*$P$7</f>
        <v>#VALUE!</v>
      </c>
      <c r="K558" s="68" t="e">
        <f aca="false">J558*$Q$7</f>
        <v>#VALUE!</v>
      </c>
      <c r="L558" s="68" t="e">
        <f aca="false">F558+G558+H558+I558+J558+K558</f>
        <v>#VALUE!</v>
      </c>
    </row>
    <row r="559" customFormat="false" ht="14.25" hidden="false" customHeight="true" outlineLevel="0" collapsed="false">
      <c r="A559" s="65"/>
      <c r="B559" s="19"/>
      <c r="C559" s="66"/>
      <c r="D559" s="77" t="s">
        <v>30</v>
      </c>
      <c r="E559" s="67"/>
      <c r="F559" s="178" t="s">
        <v>89</v>
      </c>
      <c r="G559" s="178" t="s">
        <v>89</v>
      </c>
      <c r="H559" s="68" t="e">
        <f aca="false">G559*$N$7</f>
        <v>#VALUE!</v>
      </c>
      <c r="I559" s="176" t="e">
        <f aca="false">H559*$O$7</f>
        <v>#VALUE!</v>
      </c>
      <c r="J559" s="176" t="e">
        <f aca="false">I559*$P$7</f>
        <v>#VALUE!</v>
      </c>
      <c r="K559" s="68" t="e">
        <f aca="false">J559*$Q$7</f>
        <v>#VALUE!</v>
      </c>
      <c r="L559" s="68" t="e">
        <f aca="false">F559+G559+H559+I559+J559+K559</f>
        <v>#VALUE!</v>
      </c>
    </row>
    <row r="560" customFormat="false" ht="14.25" hidden="false" customHeight="true" outlineLevel="0" collapsed="false">
      <c r="A560" s="65"/>
      <c r="B560" s="19"/>
      <c r="C560" s="66"/>
      <c r="D560" s="77" t="s">
        <v>281</v>
      </c>
      <c r="E560" s="67"/>
      <c r="F560" s="178" t="s">
        <v>89</v>
      </c>
      <c r="G560" s="178" t="s">
        <v>89</v>
      </c>
      <c r="H560" s="68" t="e">
        <f aca="false">G560*$N$7</f>
        <v>#VALUE!</v>
      </c>
      <c r="I560" s="176" t="e">
        <f aca="false">H560*$O$7</f>
        <v>#VALUE!</v>
      </c>
      <c r="J560" s="176" t="e">
        <f aca="false">I560*$P$7</f>
        <v>#VALUE!</v>
      </c>
      <c r="K560" s="68" t="e">
        <f aca="false">J560*$Q$7</f>
        <v>#VALUE!</v>
      </c>
      <c r="L560" s="68" t="e">
        <f aca="false">F560+G560+H560+I560+J560+K560</f>
        <v>#VALUE!</v>
      </c>
    </row>
    <row r="561" customFormat="false" ht="14.25" hidden="false" customHeight="true" outlineLevel="0" collapsed="false">
      <c r="A561" s="65"/>
      <c r="B561" s="19"/>
      <c r="C561" s="66"/>
      <c r="D561" s="77" t="s">
        <v>32</v>
      </c>
      <c r="E561" s="67"/>
      <c r="F561" s="178" t="s">
        <v>89</v>
      </c>
      <c r="G561" s="178" t="s">
        <v>89</v>
      </c>
      <c r="H561" s="68" t="e">
        <f aca="false">G561*$N$7</f>
        <v>#VALUE!</v>
      </c>
      <c r="I561" s="176" t="e">
        <f aca="false">H561*$O$7</f>
        <v>#VALUE!</v>
      </c>
      <c r="J561" s="176" t="e">
        <f aca="false">I561*$P$7</f>
        <v>#VALUE!</v>
      </c>
      <c r="K561" s="68" t="e">
        <f aca="false">J561*$Q$7</f>
        <v>#VALUE!</v>
      </c>
      <c r="L561" s="68" t="e">
        <f aca="false">F561+G561+H561+I561+J561+K561</f>
        <v>#VALUE!</v>
      </c>
    </row>
    <row r="562" s="83" customFormat="true" ht="35.25" hidden="false" customHeight="true" outlineLevel="0" collapsed="false">
      <c r="A562" s="78" t="s">
        <v>344</v>
      </c>
      <c r="B562" s="113" t="s">
        <v>571</v>
      </c>
      <c r="C562" s="79" t="s">
        <v>27</v>
      </c>
      <c r="D562" s="79" t="s">
        <v>28</v>
      </c>
      <c r="E562" s="126"/>
      <c r="F562" s="81" t="e">
        <f aca="false">F563+F564+F565+F566</f>
        <v>#VALUE!</v>
      </c>
      <c r="G562" s="81" t="e">
        <f aca="false">G563+G564+G565+G566</f>
        <v>#VALUE!</v>
      </c>
      <c r="H562" s="81" t="e">
        <f aca="false">H563+H564+H565+H566</f>
        <v>#VALUE!</v>
      </c>
      <c r="I562" s="81" t="e">
        <f aca="false">I563+I564+I565+I566</f>
        <v>#VALUE!</v>
      </c>
      <c r="J562" s="81" t="e">
        <f aca="false">J563+J564+J565+J566</f>
        <v>#VALUE!</v>
      </c>
      <c r="K562" s="81" t="e">
        <f aca="false">K563+K564+K565+K566</f>
        <v>#VALUE!</v>
      </c>
      <c r="L562" s="81" t="e">
        <f aca="false">L563+L564+L565+L566</f>
        <v>#VALUE!</v>
      </c>
    </row>
    <row r="563" customFormat="false" ht="12.75" hidden="false" customHeight="true" outlineLevel="0" collapsed="false">
      <c r="A563" s="65"/>
      <c r="B563" s="113"/>
      <c r="C563" s="66"/>
      <c r="D563" s="77" t="s">
        <v>29</v>
      </c>
      <c r="E563" s="67"/>
      <c r="F563" s="68" t="e">
        <f aca="false">F568</f>
        <v>#VALUE!</v>
      </c>
      <c r="G563" s="68" t="e">
        <f aca="false">G568</f>
        <v>#VALUE!</v>
      </c>
      <c r="H563" s="68" t="e">
        <f aca="false">H568</f>
        <v>#VALUE!</v>
      </c>
      <c r="I563" s="68" t="e">
        <f aca="false">I568</f>
        <v>#VALUE!</v>
      </c>
      <c r="J563" s="68" t="e">
        <f aca="false">J568</f>
        <v>#VALUE!</v>
      </c>
      <c r="K563" s="68" t="e">
        <f aca="false">K568</f>
        <v>#VALUE!</v>
      </c>
      <c r="L563" s="68" t="e">
        <f aca="false">F563+G563+H563+I563+J563+K563</f>
        <v>#VALUE!</v>
      </c>
    </row>
    <row r="564" customFormat="false" ht="12.75" hidden="false" customHeight="true" outlineLevel="0" collapsed="false">
      <c r="A564" s="65"/>
      <c r="B564" s="113"/>
      <c r="C564" s="66"/>
      <c r="D564" s="77" t="s">
        <v>30</v>
      </c>
      <c r="E564" s="67"/>
      <c r="F564" s="68" t="e">
        <f aca="false">F569</f>
        <v>#VALUE!</v>
      </c>
      <c r="G564" s="68" t="e">
        <f aca="false">G569</f>
        <v>#VALUE!</v>
      </c>
      <c r="H564" s="68" t="e">
        <f aca="false">H569</f>
        <v>#VALUE!</v>
      </c>
      <c r="I564" s="68" t="e">
        <f aca="false">I569</f>
        <v>#VALUE!</v>
      </c>
      <c r="J564" s="68" t="e">
        <f aca="false">J569</f>
        <v>#VALUE!</v>
      </c>
      <c r="K564" s="68" t="e">
        <f aca="false">K569</f>
        <v>#VALUE!</v>
      </c>
      <c r="L564" s="68" t="e">
        <f aca="false">F564+G564+H564+I564+J564+K564</f>
        <v>#VALUE!</v>
      </c>
    </row>
    <row r="565" customFormat="false" ht="12.75" hidden="false" customHeight="true" outlineLevel="0" collapsed="false">
      <c r="A565" s="65"/>
      <c r="B565" s="113"/>
      <c r="C565" s="66"/>
      <c r="D565" s="77" t="s">
        <v>281</v>
      </c>
      <c r="E565" s="67"/>
      <c r="F565" s="68" t="e">
        <f aca="false">F570</f>
        <v>#VALUE!</v>
      </c>
      <c r="G565" s="68" t="e">
        <f aca="false">G570</f>
        <v>#VALUE!</v>
      </c>
      <c r="H565" s="68" t="e">
        <f aca="false">H570</f>
        <v>#VALUE!</v>
      </c>
      <c r="I565" s="68" t="e">
        <f aca="false">I570</f>
        <v>#VALUE!</v>
      </c>
      <c r="J565" s="68" t="e">
        <f aca="false">J570</f>
        <v>#VALUE!</v>
      </c>
      <c r="K565" s="68" t="e">
        <f aca="false">K570</f>
        <v>#VALUE!</v>
      </c>
      <c r="L565" s="68" t="e">
        <f aca="false">F565+G565+H565+I565+J565+K565</f>
        <v>#VALUE!</v>
      </c>
    </row>
    <row r="566" customFormat="false" ht="12.75" hidden="false" customHeight="true" outlineLevel="0" collapsed="false">
      <c r="A566" s="65"/>
      <c r="B566" s="113"/>
      <c r="C566" s="66"/>
      <c r="D566" s="77" t="s">
        <v>32</v>
      </c>
      <c r="E566" s="67"/>
      <c r="F566" s="68" t="e">
        <f aca="false">F571</f>
        <v>#VALUE!</v>
      </c>
      <c r="G566" s="68" t="e">
        <f aca="false">G571</f>
        <v>#VALUE!</v>
      </c>
      <c r="H566" s="68" t="e">
        <f aca="false">H571</f>
        <v>#VALUE!</v>
      </c>
      <c r="I566" s="68" t="e">
        <f aca="false">I571</f>
        <v>#VALUE!</v>
      </c>
      <c r="J566" s="68" t="e">
        <f aca="false">J571</f>
        <v>#VALUE!</v>
      </c>
      <c r="K566" s="68" t="e">
        <f aca="false">K571</f>
        <v>#VALUE!</v>
      </c>
      <c r="L566" s="68" t="e">
        <f aca="false">F566+G566+H566+I566+J566+K566</f>
        <v>#VALUE!</v>
      </c>
    </row>
    <row r="567" customFormat="false" ht="27" hidden="false" customHeight="true" outlineLevel="0" collapsed="false">
      <c r="A567" s="65"/>
      <c r="B567" s="113"/>
      <c r="C567" s="113" t="s">
        <v>35</v>
      </c>
      <c r="D567" s="79" t="s">
        <v>28</v>
      </c>
      <c r="E567" s="67"/>
      <c r="F567" s="81" t="e">
        <f aca="false">F568+F569+F570+F571</f>
        <v>#VALUE!</v>
      </c>
      <c r="G567" s="81" t="e">
        <f aca="false">G568+G569+G570+G571</f>
        <v>#VALUE!</v>
      </c>
      <c r="H567" s="81" t="e">
        <f aca="false">H568+H569+H570+H571</f>
        <v>#VALUE!</v>
      </c>
      <c r="I567" s="81" t="e">
        <f aca="false">I568+I569+I570+I571</f>
        <v>#VALUE!</v>
      </c>
      <c r="J567" s="81" t="e">
        <f aca="false">J568+J569+J570+J571</f>
        <v>#VALUE!</v>
      </c>
      <c r="K567" s="81" t="e">
        <f aca="false">K568+K569+K570+K571</f>
        <v>#VALUE!</v>
      </c>
      <c r="L567" s="81" t="e">
        <f aca="false">L568+L569+L570+L571</f>
        <v>#VALUE!</v>
      </c>
    </row>
    <row r="568" customFormat="false" ht="12.75" hidden="false" customHeight="true" outlineLevel="0" collapsed="false">
      <c r="A568" s="65"/>
      <c r="B568" s="113"/>
      <c r="C568" s="113"/>
      <c r="D568" s="77" t="s">
        <v>29</v>
      </c>
      <c r="E568" s="67"/>
      <c r="F568" s="68" t="e">
        <f aca="false">F573+F578+F583+F588+F593</f>
        <v>#VALUE!</v>
      </c>
      <c r="G568" s="68" t="e">
        <f aca="false">G573+G578+G583+G588+G593</f>
        <v>#VALUE!</v>
      </c>
      <c r="H568" s="68" t="e">
        <f aca="false">H573+H578+H583+H588+H593</f>
        <v>#VALUE!</v>
      </c>
      <c r="I568" s="68" t="e">
        <f aca="false">I573+I578+I583+I588+I593</f>
        <v>#VALUE!</v>
      </c>
      <c r="J568" s="68" t="e">
        <f aca="false">J573+J578+J583+J588+J593</f>
        <v>#VALUE!</v>
      </c>
      <c r="K568" s="68" t="e">
        <f aca="false">K573+K578+K583+K588+K593</f>
        <v>#VALUE!</v>
      </c>
      <c r="L568" s="68" t="e">
        <f aca="false">F568+G568+H568+I568+J568+K568</f>
        <v>#VALUE!</v>
      </c>
    </row>
    <row r="569" customFormat="false" ht="12.75" hidden="false" customHeight="true" outlineLevel="0" collapsed="false">
      <c r="A569" s="65"/>
      <c r="B569" s="113"/>
      <c r="C569" s="113"/>
      <c r="D569" s="77" t="s">
        <v>30</v>
      </c>
      <c r="E569" s="67"/>
      <c r="F569" s="68" t="e">
        <f aca="false">F574+F579+F584+F589+F594</f>
        <v>#VALUE!</v>
      </c>
      <c r="G569" s="68" t="e">
        <f aca="false">G574+G579+G584+G589+G594</f>
        <v>#VALUE!</v>
      </c>
      <c r="H569" s="68" t="e">
        <f aca="false">H574+H579+H584+H589+H594</f>
        <v>#VALUE!</v>
      </c>
      <c r="I569" s="68" t="e">
        <f aca="false">I574+I579+I584+I589+I594</f>
        <v>#VALUE!</v>
      </c>
      <c r="J569" s="68" t="e">
        <f aca="false">J574+J579+J584+J589+J594</f>
        <v>#VALUE!</v>
      </c>
      <c r="K569" s="68" t="e">
        <f aca="false">K574+K579+K584+K589+K594</f>
        <v>#VALUE!</v>
      </c>
      <c r="L569" s="68" t="e">
        <f aca="false">F569+G569+H569+I569+J569+K569</f>
        <v>#VALUE!</v>
      </c>
    </row>
    <row r="570" customFormat="false" ht="12.75" hidden="false" customHeight="true" outlineLevel="0" collapsed="false">
      <c r="A570" s="65"/>
      <c r="B570" s="113"/>
      <c r="C570" s="113"/>
      <c r="D570" s="77" t="s">
        <v>281</v>
      </c>
      <c r="E570" s="67"/>
      <c r="F570" s="68" t="e">
        <f aca="false">F575+F580+F585+F590+F595</f>
        <v>#VALUE!</v>
      </c>
      <c r="G570" s="68" t="e">
        <f aca="false">G575+G580+G585+G590+G595</f>
        <v>#VALUE!</v>
      </c>
      <c r="H570" s="68" t="e">
        <f aca="false">H575+H580+H585+H590+H595</f>
        <v>#VALUE!</v>
      </c>
      <c r="I570" s="68" t="e">
        <f aca="false">I575+I580+I585+I590+I595</f>
        <v>#VALUE!</v>
      </c>
      <c r="J570" s="68" t="e">
        <f aca="false">J575+J580+J585+J590+J595</f>
        <v>#VALUE!</v>
      </c>
      <c r="K570" s="68" t="e">
        <f aca="false">K575+K580+K585+K590+K595</f>
        <v>#VALUE!</v>
      </c>
      <c r="L570" s="68" t="e">
        <f aca="false">F570+G570+H570+I570+J570+K570</f>
        <v>#VALUE!</v>
      </c>
    </row>
    <row r="571" customFormat="false" ht="12.75" hidden="false" customHeight="true" outlineLevel="0" collapsed="false">
      <c r="A571" s="65"/>
      <c r="B571" s="113"/>
      <c r="C571" s="113"/>
      <c r="D571" s="77" t="s">
        <v>32</v>
      </c>
      <c r="E571" s="67"/>
      <c r="F571" s="68" t="e">
        <f aca="false">F576+F581+F586+F591+F596</f>
        <v>#VALUE!</v>
      </c>
      <c r="G571" s="68" t="e">
        <f aca="false">G576+G581+G586+G591+G596</f>
        <v>#VALUE!</v>
      </c>
      <c r="H571" s="68" t="e">
        <f aca="false">H576+H581+H586+H591+H596</f>
        <v>#VALUE!</v>
      </c>
      <c r="I571" s="68" t="e">
        <f aca="false">I576+I581+I586+I591+I596</f>
        <v>#VALUE!</v>
      </c>
      <c r="J571" s="68" t="e">
        <f aca="false">J576+J581+J586+J591+J596</f>
        <v>#VALUE!</v>
      </c>
      <c r="K571" s="68" t="e">
        <f aca="false">K576+K581+K586+K591+K596</f>
        <v>#VALUE!</v>
      </c>
      <c r="L571" s="68" t="e">
        <f aca="false">F571+G571+H571+I571+J571+K571</f>
        <v>#VALUE!</v>
      </c>
    </row>
    <row r="572" customFormat="false" ht="12" hidden="false" customHeight="true" outlineLevel="0" collapsed="false">
      <c r="A572" s="20" t="s">
        <v>183</v>
      </c>
      <c r="B572" s="19" t="s">
        <v>64</v>
      </c>
      <c r="C572" s="19" t="s">
        <v>35</v>
      </c>
      <c r="D572" s="77" t="s">
        <v>28</v>
      </c>
      <c r="E572" s="67"/>
      <c r="F572" s="81" t="e">
        <f aca="false">F573+F574+F575+F576</f>
        <v>#VALUE!</v>
      </c>
      <c r="G572" s="81" t="e">
        <f aca="false">G573+G574+G575+G576</f>
        <v>#VALUE!</v>
      </c>
      <c r="H572" s="81" t="e">
        <f aca="false">H573+H574+H575+H576</f>
        <v>#VALUE!</v>
      </c>
      <c r="I572" s="81" t="e">
        <f aca="false">I573+I574+I575+I576</f>
        <v>#VALUE!</v>
      </c>
      <c r="J572" s="81" t="e">
        <f aca="false">J573+J574+J575+J576</f>
        <v>#VALUE!</v>
      </c>
      <c r="K572" s="81" t="e">
        <f aca="false">K573+K574+K575+K576</f>
        <v>#VALUE!</v>
      </c>
      <c r="L572" s="81" t="e">
        <f aca="false">L573+L574+L575+L576</f>
        <v>#VALUE!</v>
      </c>
    </row>
    <row r="573" customFormat="false" ht="12" hidden="false" customHeight="true" outlineLevel="0" collapsed="false">
      <c r="A573" s="65"/>
      <c r="B573" s="19"/>
      <c r="C573" s="19"/>
      <c r="D573" s="77" t="s">
        <v>29</v>
      </c>
      <c r="E573" s="67"/>
      <c r="F573" s="178" t="s">
        <v>89</v>
      </c>
      <c r="G573" s="178" t="s">
        <v>89</v>
      </c>
      <c r="H573" s="68" t="e">
        <f aca="false">G573*$N$7</f>
        <v>#VALUE!</v>
      </c>
      <c r="I573" s="176" t="e">
        <f aca="false">H573*$O$7</f>
        <v>#VALUE!</v>
      </c>
      <c r="J573" s="176" t="e">
        <f aca="false">I573*$P$7</f>
        <v>#VALUE!</v>
      </c>
      <c r="K573" s="68" t="e">
        <f aca="false">J573*$Q$7</f>
        <v>#VALUE!</v>
      </c>
      <c r="L573" s="68" t="e">
        <f aca="false">F573+G573+H573+I573+J573+K573</f>
        <v>#VALUE!</v>
      </c>
    </row>
    <row r="574" customFormat="false" ht="12" hidden="false" customHeight="true" outlineLevel="0" collapsed="false">
      <c r="A574" s="65"/>
      <c r="B574" s="19"/>
      <c r="C574" s="19"/>
      <c r="D574" s="77" t="s">
        <v>30</v>
      </c>
      <c r="E574" s="67"/>
      <c r="F574" s="178" t="s">
        <v>89</v>
      </c>
      <c r="G574" s="178" t="s">
        <v>89</v>
      </c>
      <c r="H574" s="68" t="e">
        <f aca="false">G574*$N$7</f>
        <v>#VALUE!</v>
      </c>
      <c r="I574" s="176" t="e">
        <f aca="false">H574*$O$7</f>
        <v>#VALUE!</v>
      </c>
      <c r="J574" s="176" t="e">
        <f aca="false">I574*$P$7</f>
        <v>#VALUE!</v>
      </c>
      <c r="K574" s="68" t="e">
        <f aca="false">J574*$Q$7</f>
        <v>#VALUE!</v>
      </c>
      <c r="L574" s="68" t="e">
        <f aca="false">F574+G574+H574+I574+J574+K574</f>
        <v>#VALUE!</v>
      </c>
    </row>
    <row r="575" customFormat="false" ht="12" hidden="false" customHeight="true" outlineLevel="0" collapsed="false">
      <c r="A575" s="65"/>
      <c r="B575" s="19"/>
      <c r="C575" s="19"/>
      <c r="D575" s="77" t="s">
        <v>281</v>
      </c>
      <c r="E575" s="67"/>
      <c r="F575" s="178" t="s">
        <v>383</v>
      </c>
      <c r="G575" s="178" t="s">
        <v>383</v>
      </c>
      <c r="H575" s="68" t="e">
        <f aca="false">G575*$N$7</f>
        <v>#VALUE!</v>
      </c>
      <c r="I575" s="176" t="e">
        <f aca="false">H575*$O$7</f>
        <v>#VALUE!</v>
      </c>
      <c r="J575" s="176" t="e">
        <f aca="false">I575*$P$7</f>
        <v>#VALUE!</v>
      </c>
      <c r="K575" s="68" t="e">
        <f aca="false">J575*$Q$7</f>
        <v>#VALUE!</v>
      </c>
      <c r="L575" s="68" t="e">
        <f aca="false">F575+G575+H575+I575+J575+K575</f>
        <v>#VALUE!</v>
      </c>
    </row>
    <row r="576" customFormat="false" ht="12" hidden="false" customHeight="true" outlineLevel="0" collapsed="false">
      <c r="A576" s="65"/>
      <c r="B576" s="19"/>
      <c r="C576" s="19"/>
      <c r="D576" s="77" t="s">
        <v>32</v>
      </c>
      <c r="E576" s="67"/>
      <c r="F576" s="178" t="s">
        <v>89</v>
      </c>
      <c r="G576" s="178" t="s">
        <v>89</v>
      </c>
      <c r="H576" s="68" t="e">
        <f aca="false">G576*$N$7</f>
        <v>#VALUE!</v>
      </c>
      <c r="I576" s="176" t="e">
        <f aca="false">H576*$O$7</f>
        <v>#VALUE!</v>
      </c>
      <c r="J576" s="176" t="e">
        <f aca="false">I576*$P$7</f>
        <v>#VALUE!</v>
      </c>
      <c r="K576" s="68" t="e">
        <f aca="false">J576*$Q$7</f>
        <v>#VALUE!</v>
      </c>
      <c r="L576" s="68" t="e">
        <f aca="false">F576+G576+H576+I576+J576+K576</f>
        <v>#VALUE!</v>
      </c>
    </row>
    <row r="577" customFormat="false" ht="12" hidden="false" customHeight="true" outlineLevel="0" collapsed="false">
      <c r="A577" s="20" t="s">
        <v>185</v>
      </c>
      <c r="B577" s="19" t="s">
        <v>173</v>
      </c>
      <c r="C577" s="19" t="s">
        <v>35</v>
      </c>
      <c r="D577" s="77" t="s">
        <v>28</v>
      </c>
      <c r="E577" s="67"/>
      <c r="F577" s="81" t="e">
        <f aca="false">F578+F579+F580+F581</f>
        <v>#VALUE!</v>
      </c>
      <c r="G577" s="81" t="e">
        <f aca="false">G578+G579+G580+G581</f>
        <v>#VALUE!</v>
      </c>
      <c r="H577" s="81" t="e">
        <f aca="false">H578+H579+H580+H581</f>
        <v>#VALUE!</v>
      </c>
      <c r="I577" s="81" t="e">
        <f aca="false">I578+I579+I580+I581</f>
        <v>#VALUE!</v>
      </c>
      <c r="J577" s="81" t="e">
        <f aca="false">J578+J579+J580+J581</f>
        <v>#VALUE!</v>
      </c>
      <c r="K577" s="81" t="e">
        <f aca="false">K578+K579+K580+K581</f>
        <v>#VALUE!</v>
      </c>
      <c r="L577" s="81" t="e">
        <f aca="false">L578+L579+L580+L581</f>
        <v>#VALUE!</v>
      </c>
    </row>
    <row r="578" customFormat="false" ht="12" hidden="false" customHeight="true" outlineLevel="0" collapsed="false">
      <c r="A578" s="65"/>
      <c r="B578" s="19"/>
      <c r="C578" s="19"/>
      <c r="D578" s="77" t="s">
        <v>29</v>
      </c>
      <c r="E578" s="67"/>
      <c r="F578" s="178" t="s">
        <v>89</v>
      </c>
      <c r="G578" s="178" t="s">
        <v>89</v>
      </c>
      <c r="H578" s="68" t="e">
        <f aca="false">G578*$N$7</f>
        <v>#VALUE!</v>
      </c>
      <c r="I578" s="176" t="e">
        <f aca="false">H578*$O$7</f>
        <v>#VALUE!</v>
      </c>
      <c r="J578" s="176" t="e">
        <f aca="false">I578*$P$7</f>
        <v>#VALUE!</v>
      </c>
      <c r="K578" s="68" t="e">
        <f aca="false">J578*$Q$7</f>
        <v>#VALUE!</v>
      </c>
      <c r="L578" s="68" t="e">
        <f aca="false">F578+G578+H578+I578+J578+K578</f>
        <v>#VALUE!</v>
      </c>
    </row>
    <row r="579" customFormat="false" ht="12" hidden="false" customHeight="true" outlineLevel="0" collapsed="false">
      <c r="A579" s="65"/>
      <c r="B579" s="19"/>
      <c r="C579" s="19"/>
      <c r="D579" s="77" t="s">
        <v>30</v>
      </c>
      <c r="E579" s="67"/>
      <c r="F579" s="178" t="s">
        <v>89</v>
      </c>
      <c r="G579" s="178" t="s">
        <v>89</v>
      </c>
      <c r="H579" s="68" t="e">
        <f aca="false">G579*$N$7</f>
        <v>#VALUE!</v>
      </c>
      <c r="I579" s="176" t="e">
        <f aca="false">H579*$O$7</f>
        <v>#VALUE!</v>
      </c>
      <c r="J579" s="176" t="e">
        <f aca="false">I579*$P$7</f>
        <v>#VALUE!</v>
      </c>
      <c r="K579" s="68" t="e">
        <f aca="false">J579*$Q$7</f>
        <v>#VALUE!</v>
      </c>
      <c r="L579" s="68" t="e">
        <f aca="false">F579+G579+H579+I579+J579+K579</f>
        <v>#VALUE!</v>
      </c>
    </row>
    <row r="580" customFormat="false" ht="12" hidden="false" customHeight="true" outlineLevel="0" collapsed="false">
      <c r="A580" s="65"/>
      <c r="B580" s="19"/>
      <c r="C580" s="19"/>
      <c r="D580" s="77" t="s">
        <v>281</v>
      </c>
      <c r="E580" s="67"/>
      <c r="F580" s="178" t="s">
        <v>384</v>
      </c>
      <c r="G580" s="178" t="s">
        <v>384</v>
      </c>
      <c r="H580" s="68" t="e">
        <f aca="false">G580*$N$7</f>
        <v>#VALUE!</v>
      </c>
      <c r="I580" s="176" t="e">
        <f aca="false">H580*$O$7</f>
        <v>#VALUE!</v>
      </c>
      <c r="J580" s="176" t="e">
        <f aca="false">I580*$P$7</f>
        <v>#VALUE!</v>
      </c>
      <c r="K580" s="68" t="e">
        <f aca="false">J580*$Q$7</f>
        <v>#VALUE!</v>
      </c>
      <c r="L580" s="68" t="e">
        <f aca="false">F580+G580+H580+I580+J580+K580</f>
        <v>#VALUE!</v>
      </c>
    </row>
    <row r="581" customFormat="false" ht="12" hidden="false" customHeight="true" outlineLevel="0" collapsed="false">
      <c r="A581" s="65"/>
      <c r="B581" s="19"/>
      <c r="C581" s="19"/>
      <c r="D581" s="77" t="s">
        <v>32</v>
      </c>
      <c r="E581" s="67"/>
      <c r="F581" s="178" t="s">
        <v>89</v>
      </c>
      <c r="G581" s="178" t="s">
        <v>89</v>
      </c>
      <c r="H581" s="68" t="e">
        <f aca="false">G581*$N$7</f>
        <v>#VALUE!</v>
      </c>
      <c r="I581" s="176" t="e">
        <f aca="false">H581*$O$7</f>
        <v>#VALUE!</v>
      </c>
      <c r="J581" s="176" t="e">
        <f aca="false">I581*$P$7</f>
        <v>#VALUE!</v>
      </c>
      <c r="K581" s="68" t="e">
        <f aca="false">J581*$Q$7</f>
        <v>#VALUE!</v>
      </c>
      <c r="L581" s="68" t="e">
        <f aca="false">F581+G581+H581+I581+J581+K581</f>
        <v>#VALUE!</v>
      </c>
    </row>
    <row r="582" customFormat="false" ht="12" hidden="false" customHeight="true" outlineLevel="0" collapsed="false">
      <c r="A582" s="20" t="s">
        <v>187</v>
      </c>
      <c r="B582" s="19" t="s">
        <v>175</v>
      </c>
      <c r="C582" s="19" t="s">
        <v>35</v>
      </c>
      <c r="D582" s="77" t="s">
        <v>28</v>
      </c>
      <c r="E582" s="67"/>
      <c r="F582" s="81" t="e">
        <f aca="false">F583+F584+F585+F586</f>
        <v>#VALUE!</v>
      </c>
      <c r="G582" s="81" t="e">
        <f aca="false">G583+G584+G585+G586</f>
        <v>#VALUE!</v>
      </c>
      <c r="H582" s="81" t="e">
        <f aca="false">H583+H584+H585+H586</f>
        <v>#VALUE!</v>
      </c>
      <c r="I582" s="81" t="e">
        <f aca="false">I583+I584+I585+I586</f>
        <v>#VALUE!</v>
      </c>
      <c r="J582" s="81" t="e">
        <f aca="false">J583+J584+J585+J586</f>
        <v>#VALUE!</v>
      </c>
      <c r="K582" s="81" t="e">
        <f aca="false">K583+K584+K585+K586</f>
        <v>#VALUE!</v>
      </c>
      <c r="L582" s="81" t="e">
        <f aca="false">L583+L584+L585+L586</f>
        <v>#VALUE!</v>
      </c>
    </row>
    <row r="583" customFormat="false" ht="12" hidden="false" customHeight="true" outlineLevel="0" collapsed="false">
      <c r="A583" s="65"/>
      <c r="B583" s="19"/>
      <c r="C583" s="19"/>
      <c r="D583" s="77" t="s">
        <v>29</v>
      </c>
      <c r="E583" s="67"/>
      <c r="F583" s="178" t="s">
        <v>89</v>
      </c>
      <c r="G583" s="178" t="s">
        <v>89</v>
      </c>
      <c r="H583" s="68" t="e">
        <f aca="false">G583*$N$7</f>
        <v>#VALUE!</v>
      </c>
      <c r="I583" s="176" t="e">
        <f aca="false">H583*$O$7</f>
        <v>#VALUE!</v>
      </c>
      <c r="J583" s="176" t="e">
        <f aca="false">I583*$P$7</f>
        <v>#VALUE!</v>
      </c>
      <c r="K583" s="68" t="e">
        <f aca="false">J583*$Q$7</f>
        <v>#VALUE!</v>
      </c>
      <c r="L583" s="68" t="e">
        <f aca="false">F583+G583+H583+I583+J583+K583</f>
        <v>#VALUE!</v>
      </c>
    </row>
    <row r="584" customFormat="false" ht="12" hidden="false" customHeight="true" outlineLevel="0" collapsed="false">
      <c r="A584" s="65"/>
      <c r="B584" s="19"/>
      <c r="C584" s="19"/>
      <c r="D584" s="77" t="s">
        <v>30</v>
      </c>
      <c r="E584" s="67"/>
      <c r="F584" s="178" t="s">
        <v>89</v>
      </c>
      <c r="G584" s="178" t="s">
        <v>89</v>
      </c>
      <c r="H584" s="68" t="e">
        <f aca="false">G584*$N$7</f>
        <v>#VALUE!</v>
      </c>
      <c r="I584" s="176" t="e">
        <f aca="false">H584*$O$7</f>
        <v>#VALUE!</v>
      </c>
      <c r="J584" s="176" t="e">
        <f aca="false">I584*$P$7</f>
        <v>#VALUE!</v>
      </c>
      <c r="K584" s="68" t="e">
        <f aca="false">J584*$Q$7</f>
        <v>#VALUE!</v>
      </c>
      <c r="L584" s="68" t="e">
        <f aca="false">F584+G584+H584+I584+J584+K584</f>
        <v>#VALUE!</v>
      </c>
    </row>
    <row r="585" customFormat="false" ht="12" hidden="false" customHeight="true" outlineLevel="0" collapsed="false">
      <c r="A585" s="65"/>
      <c r="B585" s="19"/>
      <c r="C585" s="19"/>
      <c r="D585" s="77" t="s">
        <v>281</v>
      </c>
      <c r="E585" s="67"/>
      <c r="F585" s="178" t="s">
        <v>339</v>
      </c>
      <c r="G585" s="178" t="s">
        <v>339</v>
      </c>
      <c r="H585" s="68" t="e">
        <f aca="false">G585*$N$7</f>
        <v>#VALUE!</v>
      </c>
      <c r="I585" s="176" t="e">
        <f aca="false">H585*$O$7</f>
        <v>#VALUE!</v>
      </c>
      <c r="J585" s="176" t="e">
        <f aca="false">I585*$P$7</f>
        <v>#VALUE!</v>
      </c>
      <c r="K585" s="68" t="e">
        <f aca="false">J585*$Q$7</f>
        <v>#VALUE!</v>
      </c>
      <c r="L585" s="68" t="e">
        <f aca="false">F585+G585+H585+I585+J585+K585</f>
        <v>#VALUE!</v>
      </c>
    </row>
    <row r="586" customFormat="false" ht="12" hidden="false" customHeight="true" outlineLevel="0" collapsed="false">
      <c r="A586" s="65"/>
      <c r="B586" s="19"/>
      <c r="C586" s="19"/>
      <c r="D586" s="77" t="s">
        <v>32</v>
      </c>
      <c r="E586" s="67"/>
      <c r="F586" s="178" t="s">
        <v>89</v>
      </c>
      <c r="G586" s="178" t="s">
        <v>89</v>
      </c>
      <c r="H586" s="68" t="e">
        <f aca="false">G586*$N$7</f>
        <v>#VALUE!</v>
      </c>
      <c r="I586" s="176" t="e">
        <f aca="false">H586*$O$7</f>
        <v>#VALUE!</v>
      </c>
      <c r="J586" s="176" t="e">
        <f aca="false">I586*$P$7</f>
        <v>#VALUE!</v>
      </c>
      <c r="K586" s="68" t="e">
        <f aca="false">J586*$Q$7</f>
        <v>#VALUE!</v>
      </c>
      <c r="L586" s="68" t="e">
        <f aca="false">F586+G586+H586+I586+J586+K586</f>
        <v>#VALUE!</v>
      </c>
    </row>
    <row r="587" customFormat="false" ht="12" hidden="false" customHeight="true" outlineLevel="0" collapsed="false">
      <c r="A587" s="20" t="s">
        <v>572</v>
      </c>
      <c r="B587" s="19" t="s">
        <v>341</v>
      </c>
      <c r="C587" s="19" t="s">
        <v>35</v>
      </c>
      <c r="D587" s="77" t="s">
        <v>28</v>
      </c>
      <c r="E587" s="67"/>
      <c r="F587" s="81" t="e">
        <f aca="false">F588+F589+F590+F591</f>
        <v>#VALUE!</v>
      </c>
      <c r="G587" s="81" t="e">
        <f aca="false">G588+G589+G590+G591</f>
        <v>#VALUE!</v>
      </c>
      <c r="H587" s="81" t="e">
        <f aca="false">H588+H589+H590+H591</f>
        <v>#VALUE!</v>
      </c>
      <c r="I587" s="81" t="e">
        <f aca="false">I588+I589+I590+I591</f>
        <v>#VALUE!</v>
      </c>
      <c r="J587" s="81" t="e">
        <f aca="false">J588+J589+J590+J591</f>
        <v>#VALUE!</v>
      </c>
      <c r="K587" s="81" t="e">
        <f aca="false">K588+K589+K590+K591</f>
        <v>#VALUE!</v>
      </c>
      <c r="L587" s="81" t="e">
        <f aca="false">L588+L589+L590+L591</f>
        <v>#VALUE!</v>
      </c>
    </row>
    <row r="588" customFormat="false" ht="12" hidden="false" customHeight="true" outlineLevel="0" collapsed="false">
      <c r="A588" s="65"/>
      <c r="B588" s="19"/>
      <c r="C588" s="19"/>
      <c r="D588" s="77" t="s">
        <v>29</v>
      </c>
      <c r="E588" s="67"/>
      <c r="F588" s="178" t="s">
        <v>89</v>
      </c>
      <c r="G588" s="178" t="s">
        <v>89</v>
      </c>
      <c r="H588" s="68" t="e">
        <f aca="false">G588*$N$7</f>
        <v>#VALUE!</v>
      </c>
      <c r="I588" s="176" t="e">
        <f aca="false">H588*$O$7</f>
        <v>#VALUE!</v>
      </c>
      <c r="J588" s="176" t="e">
        <f aca="false">I588*$P$7</f>
        <v>#VALUE!</v>
      </c>
      <c r="K588" s="68" t="e">
        <f aca="false">J588*$Q$7</f>
        <v>#VALUE!</v>
      </c>
      <c r="L588" s="68" t="e">
        <f aca="false">F588+G588+H588+I588+J588+K588</f>
        <v>#VALUE!</v>
      </c>
    </row>
    <row r="589" customFormat="false" ht="12" hidden="false" customHeight="true" outlineLevel="0" collapsed="false">
      <c r="A589" s="65"/>
      <c r="B589" s="19"/>
      <c r="C589" s="19"/>
      <c r="D589" s="77" t="s">
        <v>30</v>
      </c>
      <c r="E589" s="67"/>
      <c r="F589" s="178" t="s">
        <v>89</v>
      </c>
      <c r="G589" s="178" t="s">
        <v>89</v>
      </c>
      <c r="H589" s="68" t="e">
        <f aca="false">G589*$N$7</f>
        <v>#VALUE!</v>
      </c>
      <c r="I589" s="176" t="e">
        <f aca="false">H589*$O$7</f>
        <v>#VALUE!</v>
      </c>
      <c r="J589" s="176" t="e">
        <f aca="false">I589*$P$7</f>
        <v>#VALUE!</v>
      </c>
      <c r="K589" s="68" t="e">
        <f aca="false">J589*$Q$7</f>
        <v>#VALUE!</v>
      </c>
      <c r="L589" s="68" t="e">
        <f aca="false">F589+G589+H589+I589+J589+K589</f>
        <v>#VALUE!</v>
      </c>
    </row>
    <row r="590" customFormat="false" ht="12" hidden="false" customHeight="true" outlineLevel="0" collapsed="false">
      <c r="A590" s="65"/>
      <c r="B590" s="19"/>
      <c r="C590" s="19"/>
      <c r="D590" s="77" t="s">
        <v>281</v>
      </c>
      <c r="E590" s="67"/>
      <c r="F590" s="178" t="s">
        <v>385</v>
      </c>
      <c r="G590" s="178" t="s">
        <v>385</v>
      </c>
      <c r="H590" s="68" t="e">
        <f aca="false">G590*$N$7</f>
        <v>#VALUE!</v>
      </c>
      <c r="I590" s="176" t="e">
        <f aca="false">H590*$O$7</f>
        <v>#VALUE!</v>
      </c>
      <c r="J590" s="176" t="e">
        <f aca="false">I590*$P$7</f>
        <v>#VALUE!</v>
      </c>
      <c r="K590" s="68" t="e">
        <f aca="false">J590*$Q$7</f>
        <v>#VALUE!</v>
      </c>
      <c r="L590" s="68" t="e">
        <f aca="false">F590+G590+H590+I590+J590+K590</f>
        <v>#VALUE!</v>
      </c>
    </row>
    <row r="591" customFormat="false" ht="12" hidden="false" customHeight="true" outlineLevel="0" collapsed="false">
      <c r="A591" s="65"/>
      <c r="B591" s="19"/>
      <c r="C591" s="19"/>
      <c r="D591" s="77" t="s">
        <v>32</v>
      </c>
      <c r="E591" s="67"/>
      <c r="F591" s="178" t="s">
        <v>89</v>
      </c>
      <c r="G591" s="178" t="s">
        <v>89</v>
      </c>
      <c r="H591" s="68" t="e">
        <f aca="false">G591*$N$7</f>
        <v>#VALUE!</v>
      </c>
      <c r="I591" s="176" t="e">
        <f aca="false">H591*$O$7</f>
        <v>#VALUE!</v>
      </c>
      <c r="J591" s="176" t="e">
        <f aca="false">I591*$P$7</f>
        <v>#VALUE!</v>
      </c>
      <c r="K591" s="68" t="e">
        <f aca="false">J591*$Q$7</f>
        <v>#VALUE!</v>
      </c>
      <c r="L591" s="68" t="e">
        <f aca="false">F591+G591+H591+I591+J591+K591</f>
        <v>#VALUE!</v>
      </c>
    </row>
    <row r="592" customFormat="false" ht="12" hidden="false" customHeight="true" outlineLevel="0" collapsed="false">
      <c r="A592" s="20" t="s">
        <v>573</v>
      </c>
      <c r="B592" s="19" t="s">
        <v>179</v>
      </c>
      <c r="C592" s="19" t="s">
        <v>35</v>
      </c>
      <c r="D592" s="77" t="s">
        <v>28</v>
      </c>
      <c r="E592" s="67"/>
      <c r="F592" s="81" t="e">
        <f aca="false">F593+F594+F595+F596</f>
        <v>#VALUE!</v>
      </c>
      <c r="G592" s="81" t="e">
        <f aca="false">G593+G594+G595+G596</f>
        <v>#VALUE!</v>
      </c>
      <c r="H592" s="81" t="e">
        <f aca="false">H593+H594+H595+H596</f>
        <v>#VALUE!</v>
      </c>
      <c r="I592" s="81" t="e">
        <f aca="false">I593+I594+I595+I596</f>
        <v>#VALUE!</v>
      </c>
      <c r="J592" s="81" t="e">
        <f aca="false">J593+J594+J595+J596</f>
        <v>#VALUE!</v>
      </c>
      <c r="K592" s="81" t="e">
        <f aca="false">K593+K594+K595+K596</f>
        <v>#VALUE!</v>
      </c>
      <c r="L592" s="81" t="e">
        <f aca="false">L593+L594+L595+L596</f>
        <v>#VALUE!</v>
      </c>
    </row>
    <row r="593" customFormat="false" ht="12" hidden="false" customHeight="true" outlineLevel="0" collapsed="false">
      <c r="A593" s="65"/>
      <c r="B593" s="19"/>
      <c r="C593" s="19"/>
      <c r="D593" s="77" t="s">
        <v>29</v>
      </c>
      <c r="E593" s="67"/>
      <c r="F593" s="178" t="s">
        <v>89</v>
      </c>
      <c r="G593" s="178" t="s">
        <v>89</v>
      </c>
      <c r="H593" s="68" t="e">
        <f aca="false">G593*$N$7</f>
        <v>#VALUE!</v>
      </c>
      <c r="I593" s="176" t="e">
        <f aca="false">H593*$O$7</f>
        <v>#VALUE!</v>
      </c>
      <c r="J593" s="176" t="e">
        <f aca="false">I593*$P$7</f>
        <v>#VALUE!</v>
      </c>
      <c r="K593" s="68" t="e">
        <f aca="false">J593*$Q$7</f>
        <v>#VALUE!</v>
      </c>
      <c r="L593" s="68" t="e">
        <f aca="false">F593+G593+H593+I593+J593+K593</f>
        <v>#VALUE!</v>
      </c>
    </row>
    <row r="594" customFormat="false" ht="12" hidden="false" customHeight="true" outlineLevel="0" collapsed="false">
      <c r="A594" s="65"/>
      <c r="B594" s="19"/>
      <c r="C594" s="19"/>
      <c r="D594" s="77" t="s">
        <v>30</v>
      </c>
      <c r="E594" s="67"/>
      <c r="F594" s="178" t="s">
        <v>89</v>
      </c>
      <c r="G594" s="178" t="s">
        <v>89</v>
      </c>
      <c r="H594" s="68" t="e">
        <f aca="false">G594*$N$7</f>
        <v>#VALUE!</v>
      </c>
      <c r="I594" s="176" t="e">
        <f aca="false">H594*$O$7</f>
        <v>#VALUE!</v>
      </c>
      <c r="J594" s="176" t="e">
        <f aca="false">I594*$P$7</f>
        <v>#VALUE!</v>
      </c>
      <c r="K594" s="68" t="e">
        <f aca="false">J594*$Q$7</f>
        <v>#VALUE!</v>
      </c>
      <c r="L594" s="68" t="e">
        <f aca="false">F594+G594+H594+I594+J594+K594</f>
        <v>#VALUE!</v>
      </c>
    </row>
    <row r="595" customFormat="false" ht="12" hidden="false" customHeight="true" outlineLevel="0" collapsed="false">
      <c r="A595" s="65"/>
      <c r="B595" s="19"/>
      <c r="C595" s="19"/>
      <c r="D595" s="77" t="s">
        <v>281</v>
      </c>
      <c r="E595" s="67"/>
      <c r="F595" s="178" t="s">
        <v>386</v>
      </c>
      <c r="G595" s="178" t="s">
        <v>386</v>
      </c>
      <c r="H595" s="68" t="e">
        <f aca="false">G595*$N$7</f>
        <v>#VALUE!</v>
      </c>
      <c r="I595" s="176" t="e">
        <f aca="false">H595*$O$7</f>
        <v>#VALUE!</v>
      </c>
      <c r="J595" s="176" t="e">
        <f aca="false">I595*$P$7</f>
        <v>#VALUE!</v>
      </c>
      <c r="K595" s="68" t="e">
        <f aca="false">J595*$Q$7</f>
        <v>#VALUE!</v>
      </c>
      <c r="L595" s="68" t="e">
        <f aca="false">F595+G595+H595+I595+J595+K595</f>
        <v>#VALUE!</v>
      </c>
    </row>
    <row r="596" customFormat="false" ht="12" hidden="false" customHeight="true" outlineLevel="0" collapsed="false">
      <c r="A596" s="65"/>
      <c r="B596" s="19"/>
      <c r="C596" s="19"/>
      <c r="D596" s="77" t="s">
        <v>32</v>
      </c>
      <c r="E596" s="67"/>
      <c r="F596" s="178" t="s">
        <v>89</v>
      </c>
      <c r="G596" s="178" t="s">
        <v>89</v>
      </c>
      <c r="H596" s="68" t="e">
        <f aca="false">G596*$N$7</f>
        <v>#VALUE!</v>
      </c>
      <c r="I596" s="176" t="e">
        <f aca="false">H596*$O$7</f>
        <v>#VALUE!</v>
      </c>
      <c r="J596" s="176" t="e">
        <f aca="false">I596*$P$7</f>
        <v>#VALUE!</v>
      </c>
      <c r="K596" s="68" t="e">
        <f aca="false">J596*$Q$7</f>
        <v>#VALUE!</v>
      </c>
      <c r="L596" s="68" t="e">
        <f aca="false">F596+G596+H596+I596+J596+K596</f>
        <v>#VALUE!</v>
      </c>
    </row>
    <row r="597" s="122" customFormat="true" ht="18.75" hidden="false" customHeight="true" outlineLevel="0" collapsed="false">
      <c r="A597" s="117" t="s">
        <v>574</v>
      </c>
      <c r="B597" s="73" t="s">
        <v>575</v>
      </c>
      <c r="C597" s="119" t="s">
        <v>27</v>
      </c>
      <c r="D597" s="119" t="s">
        <v>28</v>
      </c>
      <c r="E597" s="74"/>
      <c r="F597" s="80" t="e">
        <f aca="false">F598+F599+F600+F601</f>
        <v>#VALUE!</v>
      </c>
      <c r="G597" s="80" t="e">
        <f aca="false">G598+G599+G600+G601</f>
        <v>#VALUE!</v>
      </c>
      <c r="H597" s="80" t="e">
        <f aca="false">H598+H599+H600+H601</f>
        <v>#VALUE!</v>
      </c>
      <c r="I597" s="80" t="e">
        <f aca="false">I598+I599+I600+I601</f>
        <v>#VALUE!</v>
      </c>
      <c r="J597" s="80" t="e">
        <f aca="false">J598+J599+J600+J601</f>
        <v>#VALUE!</v>
      </c>
      <c r="K597" s="80" t="e">
        <f aca="false">K598+K599+K600+K601</f>
        <v>#VALUE!</v>
      </c>
      <c r="L597" s="80" t="e">
        <f aca="false">L598+L599+L600+L601</f>
        <v>#VALUE!</v>
      </c>
    </row>
    <row r="598" customFormat="false" ht="12.75" hidden="false" customHeight="true" outlineLevel="0" collapsed="false">
      <c r="A598" s="65"/>
      <c r="B598" s="73"/>
      <c r="C598" s="123"/>
      <c r="D598" s="77" t="s">
        <v>29</v>
      </c>
      <c r="E598" s="67"/>
      <c r="F598" s="68" t="e">
        <f aca="false">F603</f>
        <v>#VALUE!</v>
      </c>
      <c r="G598" s="68" t="e">
        <f aca="false">G603</f>
        <v>#VALUE!</v>
      </c>
      <c r="H598" s="68" t="e">
        <f aca="false">H603</f>
        <v>#VALUE!</v>
      </c>
      <c r="I598" s="68" t="e">
        <f aca="false">I603</f>
        <v>#VALUE!</v>
      </c>
      <c r="J598" s="68" t="e">
        <f aca="false">J603</f>
        <v>#VALUE!</v>
      </c>
      <c r="K598" s="68" t="e">
        <f aca="false">K603</f>
        <v>#VALUE!</v>
      </c>
      <c r="L598" s="68" t="e">
        <f aca="false">F598+G598+H598+I598+J598+K598</f>
        <v>#VALUE!</v>
      </c>
    </row>
    <row r="599" customFormat="false" ht="12.75" hidden="false" customHeight="true" outlineLevel="0" collapsed="false">
      <c r="A599" s="65"/>
      <c r="B599" s="73"/>
      <c r="C599" s="123"/>
      <c r="D599" s="77" t="s">
        <v>30</v>
      </c>
      <c r="E599" s="67"/>
      <c r="F599" s="68" t="e">
        <f aca="false">F604</f>
        <v>#VALUE!</v>
      </c>
      <c r="G599" s="68" t="e">
        <f aca="false">G604</f>
        <v>#VALUE!</v>
      </c>
      <c r="H599" s="68" t="e">
        <f aca="false">H604</f>
        <v>#VALUE!</v>
      </c>
      <c r="I599" s="68" t="e">
        <f aca="false">I604</f>
        <v>#VALUE!</v>
      </c>
      <c r="J599" s="68" t="e">
        <f aca="false">J604</f>
        <v>#VALUE!</v>
      </c>
      <c r="K599" s="68" t="e">
        <f aca="false">K604</f>
        <v>#VALUE!</v>
      </c>
      <c r="L599" s="68" t="e">
        <f aca="false">F599+G599+H599+I599+J599+K599</f>
        <v>#VALUE!</v>
      </c>
    </row>
    <row r="600" customFormat="false" ht="12.75" hidden="false" customHeight="true" outlineLevel="0" collapsed="false">
      <c r="A600" s="65"/>
      <c r="B600" s="73"/>
      <c r="C600" s="123"/>
      <c r="D600" s="77" t="s">
        <v>281</v>
      </c>
      <c r="E600" s="67"/>
      <c r="F600" s="68" t="e">
        <f aca="false">F605</f>
        <v>#VALUE!</v>
      </c>
      <c r="G600" s="68" t="e">
        <f aca="false">G605</f>
        <v>#VALUE!</v>
      </c>
      <c r="H600" s="68" t="e">
        <f aca="false">H605</f>
        <v>#VALUE!</v>
      </c>
      <c r="I600" s="68" t="e">
        <f aca="false">I605</f>
        <v>#VALUE!</v>
      </c>
      <c r="J600" s="68" t="e">
        <f aca="false">J605</f>
        <v>#VALUE!</v>
      </c>
      <c r="K600" s="68" t="e">
        <f aca="false">K605</f>
        <v>#VALUE!</v>
      </c>
      <c r="L600" s="68" t="e">
        <f aca="false">F600+G600+H600+I600+J600+K600</f>
        <v>#VALUE!</v>
      </c>
    </row>
    <row r="601" customFormat="false" ht="12.75" hidden="false" customHeight="true" outlineLevel="0" collapsed="false">
      <c r="A601" s="65"/>
      <c r="B601" s="73"/>
      <c r="C601" s="123"/>
      <c r="D601" s="77" t="s">
        <v>32</v>
      </c>
      <c r="E601" s="67"/>
      <c r="F601" s="68" t="e">
        <f aca="false">F606</f>
        <v>#VALUE!</v>
      </c>
      <c r="G601" s="68" t="e">
        <f aca="false">G606</f>
        <v>#VALUE!</v>
      </c>
      <c r="H601" s="68" t="e">
        <f aca="false">H606</f>
        <v>#VALUE!</v>
      </c>
      <c r="I601" s="68" t="e">
        <f aca="false">I606</f>
        <v>#VALUE!</v>
      </c>
      <c r="J601" s="68" t="e">
        <f aca="false">J606</f>
        <v>#VALUE!</v>
      </c>
      <c r="K601" s="68" t="e">
        <f aca="false">K606</f>
        <v>#VALUE!</v>
      </c>
      <c r="L601" s="68" t="e">
        <f aca="false">F601+G601+H601+I601+J601+K601</f>
        <v>#VALUE!</v>
      </c>
    </row>
    <row r="602" customFormat="false" ht="27" hidden="false" customHeight="true" outlineLevel="0" collapsed="false">
      <c r="A602" s="65"/>
      <c r="B602" s="73"/>
      <c r="C602" s="119" t="s">
        <v>34</v>
      </c>
      <c r="D602" s="77" t="s">
        <v>28</v>
      </c>
      <c r="E602" s="67"/>
      <c r="F602" s="80" t="e">
        <f aca="false">F603+F604+F605+F606</f>
        <v>#VALUE!</v>
      </c>
      <c r="G602" s="80" t="e">
        <f aca="false">G603+G604+G605+G606</f>
        <v>#VALUE!</v>
      </c>
      <c r="H602" s="80" t="e">
        <f aca="false">H603+H604+H605+H606</f>
        <v>#VALUE!</v>
      </c>
      <c r="I602" s="80" t="e">
        <f aca="false">I603+I604+I605+I606</f>
        <v>#VALUE!</v>
      </c>
      <c r="J602" s="80" t="e">
        <f aca="false">J603+J604+J605+J606</f>
        <v>#VALUE!</v>
      </c>
      <c r="K602" s="80" t="e">
        <f aca="false">K603+K604+K605+K606</f>
        <v>#VALUE!</v>
      </c>
      <c r="L602" s="80" t="e">
        <f aca="false">L603+L604+L605+L606</f>
        <v>#VALUE!</v>
      </c>
    </row>
    <row r="603" customFormat="false" ht="12.75" hidden="false" customHeight="true" outlineLevel="0" collapsed="false">
      <c r="A603" s="65"/>
      <c r="B603" s="73"/>
      <c r="C603" s="123"/>
      <c r="D603" s="77" t="s">
        <v>29</v>
      </c>
      <c r="E603" s="67"/>
      <c r="F603" s="68" t="e">
        <f aca="false">F608+F613</f>
        <v>#VALUE!</v>
      </c>
      <c r="G603" s="68" t="e">
        <f aca="false">G608+G613</f>
        <v>#VALUE!</v>
      </c>
      <c r="H603" s="68" t="e">
        <f aca="false">H608+H613</f>
        <v>#VALUE!</v>
      </c>
      <c r="I603" s="68" t="e">
        <f aca="false">I608+I613</f>
        <v>#VALUE!</v>
      </c>
      <c r="J603" s="68" t="e">
        <f aca="false">J608+J613</f>
        <v>#VALUE!</v>
      </c>
      <c r="K603" s="68" t="e">
        <f aca="false">K608+K613</f>
        <v>#VALUE!</v>
      </c>
      <c r="L603" s="68" t="e">
        <f aca="false">F603+G603+H603+I603+J603+K603</f>
        <v>#VALUE!</v>
      </c>
    </row>
    <row r="604" customFormat="false" ht="12.75" hidden="false" customHeight="true" outlineLevel="0" collapsed="false">
      <c r="A604" s="65"/>
      <c r="B604" s="73"/>
      <c r="C604" s="123"/>
      <c r="D604" s="77" t="s">
        <v>30</v>
      </c>
      <c r="E604" s="67"/>
      <c r="F604" s="68" t="e">
        <f aca="false">F609+F614</f>
        <v>#VALUE!</v>
      </c>
      <c r="G604" s="68" t="e">
        <f aca="false">G609+G614</f>
        <v>#VALUE!</v>
      </c>
      <c r="H604" s="68" t="e">
        <f aca="false">H609+H614</f>
        <v>#VALUE!</v>
      </c>
      <c r="I604" s="68" t="e">
        <f aca="false">I609+I614</f>
        <v>#VALUE!</v>
      </c>
      <c r="J604" s="68" t="e">
        <f aca="false">J609+J614</f>
        <v>#VALUE!</v>
      </c>
      <c r="K604" s="68" t="e">
        <f aca="false">K609+K614</f>
        <v>#VALUE!</v>
      </c>
      <c r="L604" s="68" t="e">
        <f aca="false">F604+G604+H604+I604+J604+K604</f>
        <v>#VALUE!</v>
      </c>
    </row>
    <row r="605" customFormat="false" ht="12.75" hidden="false" customHeight="true" outlineLevel="0" collapsed="false">
      <c r="A605" s="65"/>
      <c r="B605" s="73"/>
      <c r="C605" s="123"/>
      <c r="D605" s="77" t="s">
        <v>281</v>
      </c>
      <c r="E605" s="67"/>
      <c r="F605" s="68" t="e">
        <f aca="false">F610+F615</f>
        <v>#VALUE!</v>
      </c>
      <c r="G605" s="68" t="e">
        <f aca="false">G610+G615</f>
        <v>#VALUE!</v>
      </c>
      <c r="H605" s="68" t="e">
        <f aca="false">H610+H615</f>
        <v>#VALUE!</v>
      </c>
      <c r="I605" s="68" t="e">
        <f aca="false">I610+I615</f>
        <v>#VALUE!</v>
      </c>
      <c r="J605" s="68" t="e">
        <f aca="false">J610+J615</f>
        <v>#VALUE!</v>
      </c>
      <c r="K605" s="68" t="e">
        <f aca="false">K610+K615</f>
        <v>#VALUE!</v>
      </c>
      <c r="L605" s="68" t="e">
        <f aca="false">F605+G605+H605+I605+J605+K605</f>
        <v>#VALUE!</v>
      </c>
    </row>
    <row r="606" customFormat="false" ht="12.75" hidden="false" customHeight="true" outlineLevel="0" collapsed="false">
      <c r="A606" s="65"/>
      <c r="B606" s="73"/>
      <c r="C606" s="123"/>
      <c r="D606" s="77" t="s">
        <v>32</v>
      </c>
      <c r="E606" s="67"/>
      <c r="F606" s="68" t="e">
        <f aca="false">F611+F616</f>
        <v>#VALUE!</v>
      </c>
      <c r="G606" s="68" t="e">
        <f aca="false">G611+G616</f>
        <v>#VALUE!</v>
      </c>
      <c r="H606" s="68" t="e">
        <f aca="false">H611+H616</f>
        <v>#VALUE!</v>
      </c>
      <c r="I606" s="68" t="e">
        <f aca="false">I611+I616</f>
        <v>#VALUE!</v>
      </c>
      <c r="J606" s="68" t="e">
        <f aca="false">J611+J616</f>
        <v>#VALUE!</v>
      </c>
      <c r="K606" s="68" t="e">
        <f aca="false">K611+K616</f>
        <v>#VALUE!</v>
      </c>
      <c r="L606" s="68" t="e">
        <f aca="false">F606+G606+H606+I606+J606+K606</f>
        <v>#VALUE!</v>
      </c>
    </row>
    <row r="607" customFormat="false" ht="12.75" hidden="false" customHeight="true" outlineLevel="0" collapsed="false">
      <c r="A607" s="20" t="s">
        <v>576</v>
      </c>
      <c r="B607" s="19" t="s">
        <v>184</v>
      </c>
      <c r="C607" s="77" t="s">
        <v>34</v>
      </c>
      <c r="D607" s="77" t="s">
        <v>28</v>
      </c>
      <c r="E607" s="67"/>
      <c r="F607" s="80" t="e">
        <f aca="false">F608+F609+F610+F611</f>
        <v>#VALUE!</v>
      </c>
      <c r="G607" s="80" t="e">
        <f aca="false">G608+G609+G610+G611</f>
        <v>#VALUE!</v>
      </c>
      <c r="H607" s="80" t="e">
        <f aca="false">H608+H609+H610+H611</f>
        <v>#VALUE!</v>
      </c>
      <c r="I607" s="80" t="e">
        <f aca="false">I608+I609+I610+I611</f>
        <v>#VALUE!</v>
      </c>
      <c r="J607" s="80" t="e">
        <f aca="false">J608+J609+J610+J611</f>
        <v>#VALUE!</v>
      </c>
      <c r="K607" s="80" t="e">
        <f aca="false">K608+K609+K610+K611</f>
        <v>#VALUE!</v>
      </c>
      <c r="L607" s="80" t="e">
        <f aca="false">L608+L609+L610+L611</f>
        <v>#VALUE!</v>
      </c>
    </row>
    <row r="608" customFormat="false" ht="12.75" hidden="false" customHeight="true" outlineLevel="0" collapsed="false">
      <c r="A608" s="65"/>
      <c r="B608" s="19"/>
      <c r="C608" s="66"/>
      <c r="D608" s="77" t="s">
        <v>29</v>
      </c>
      <c r="E608" s="67"/>
      <c r="F608" s="176" t="s">
        <v>89</v>
      </c>
      <c r="G608" s="176" t="s">
        <v>89</v>
      </c>
      <c r="H608" s="68" t="e">
        <f aca="false">G608*$N$7</f>
        <v>#VALUE!</v>
      </c>
      <c r="I608" s="176" t="e">
        <f aca="false">H608*$O$7</f>
        <v>#VALUE!</v>
      </c>
      <c r="J608" s="176" t="e">
        <f aca="false">I608*$P$7</f>
        <v>#VALUE!</v>
      </c>
      <c r="K608" s="68" t="e">
        <f aca="false">J608*$Q$7</f>
        <v>#VALUE!</v>
      </c>
      <c r="L608" s="68" t="e">
        <f aca="false">F608+G608+H608+I608+J608+K608</f>
        <v>#VALUE!</v>
      </c>
    </row>
    <row r="609" customFormat="false" ht="12.75" hidden="false" customHeight="true" outlineLevel="0" collapsed="false">
      <c r="A609" s="65"/>
      <c r="B609" s="19"/>
      <c r="C609" s="66"/>
      <c r="D609" s="77" t="s">
        <v>30</v>
      </c>
      <c r="E609" s="67"/>
      <c r="F609" s="176" t="s">
        <v>89</v>
      </c>
      <c r="G609" s="176" t="s">
        <v>89</v>
      </c>
      <c r="H609" s="68" t="e">
        <f aca="false">G609*$N$7</f>
        <v>#VALUE!</v>
      </c>
      <c r="I609" s="176" t="e">
        <f aca="false">H609*$O$7</f>
        <v>#VALUE!</v>
      </c>
      <c r="J609" s="176" t="e">
        <f aca="false">I609*$P$7</f>
        <v>#VALUE!</v>
      </c>
      <c r="K609" s="68" t="e">
        <f aca="false">J609*$Q$7</f>
        <v>#VALUE!</v>
      </c>
      <c r="L609" s="68" t="e">
        <f aca="false">F609+G609+H609+I609+J609+K609</f>
        <v>#VALUE!</v>
      </c>
    </row>
    <row r="610" customFormat="false" ht="12.75" hidden="false" customHeight="true" outlineLevel="0" collapsed="false">
      <c r="A610" s="65"/>
      <c r="B610" s="19"/>
      <c r="C610" s="66"/>
      <c r="D610" s="77" t="s">
        <v>281</v>
      </c>
      <c r="E610" s="67"/>
      <c r="F610" s="176" t="s">
        <v>387</v>
      </c>
      <c r="G610" s="176" t="s">
        <v>387</v>
      </c>
      <c r="H610" s="68" t="e">
        <f aca="false">G610*$N$7</f>
        <v>#VALUE!</v>
      </c>
      <c r="I610" s="176" t="e">
        <f aca="false">H610*$O$7</f>
        <v>#VALUE!</v>
      </c>
      <c r="J610" s="176" t="e">
        <f aca="false">I610*$P$7</f>
        <v>#VALUE!</v>
      </c>
      <c r="K610" s="68" t="e">
        <f aca="false">J610*$Q$7</f>
        <v>#VALUE!</v>
      </c>
      <c r="L610" s="68" t="e">
        <f aca="false">F610+G610+H610+I610+J610+K610</f>
        <v>#VALUE!</v>
      </c>
    </row>
    <row r="611" customFormat="false" ht="12.75" hidden="false" customHeight="true" outlineLevel="0" collapsed="false">
      <c r="A611" s="65"/>
      <c r="B611" s="19"/>
      <c r="C611" s="66"/>
      <c r="D611" s="77" t="s">
        <v>32</v>
      </c>
      <c r="E611" s="67"/>
      <c r="F611" s="176" t="s">
        <v>89</v>
      </c>
      <c r="G611" s="176" t="s">
        <v>89</v>
      </c>
      <c r="H611" s="68" t="e">
        <f aca="false">G611*$N$7</f>
        <v>#VALUE!</v>
      </c>
      <c r="I611" s="176" t="e">
        <f aca="false">H611*$O$7</f>
        <v>#VALUE!</v>
      </c>
      <c r="J611" s="176" t="e">
        <f aca="false">I611*$P$7</f>
        <v>#VALUE!</v>
      </c>
      <c r="K611" s="68" t="e">
        <f aca="false">J611*$Q$7</f>
        <v>#VALUE!</v>
      </c>
      <c r="L611" s="68" t="e">
        <f aca="false">F611+G611+H611+I611+J611+K611</f>
        <v>#VALUE!</v>
      </c>
    </row>
    <row r="612" customFormat="false" ht="12.75" hidden="false" customHeight="true" outlineLevel="0" collapsed="false">
      <c r="A612" s="20" t="s">
        <v>577</v>
      </c>
      <c r="B612" s="19" t="s">
        <v>186</v>
      </c>
      <c r="C612" s="77" t="s">
        <v>34</v>
      </c>
      <c r="D612" s="77" t="s">
        <v>28</v>
      </c>
      <c r="E612" s="67"/>
      <c r="F612" s="80" t="e">
        <f aca="false">F613+F614+F615+F616</f>
        <v>#VALUE!</v>
      </c>
      <c r="G612" s="80" t="e">
        <f aca="false">G613+G614+G615+G616</f>
        <v>#VALUE!</v>
      </c>
      <c r="H612" s="80" t="e">
        <f aca="false">H613+H614+H615+H616</f>
        <v>#VALUE!</v>
      </c>
      <c r="I612" s="80" t="e">
        <f aca="false">I613+I614+I615+I616</f>
        <v>#VALUE!</v>
      </c>
      <c r="J612" s="80" t="e">
        <f aca="false">J613+J614+J615+J616</f>
        <v>#VALUE!</v>
      </c>
      <c r="K612" s="80" t="e">
        <f aca="false">K613+K614+K615+K616</f>
        <v>#VALUE!</v>
      </c>
      <c r="L612" s="80" t="e">
        <f aca="false">L613+L614+L615+L616</f>
        <v>#VALUE!</v>
      </c>
    </row>
    <row r="613" customFormat="false" ht="12.75" hidden="false" customHeight="true" outlineLevel="0" collapsed="false">
      <c r="A613" s="65"/>
      <c r="B613" s="19"/>
      <c r="C613" s="66"/>
      <c r="D613" s="77" t="s">
        <v>29</v>
      </c>
      <c r="E613" s="67"/>
      <c r="F613" s="176" t="s">
        <v>89</v>
      </c>
      <c r="G613" s="176" t="s">
        <v>89</v>
      </c>
      <c r="H613" s="68" t="e">
        <f aca="false">G613*$N$7</f>
        <v>#VALUE!</v>
      </c>
      <c r="I613" s="176" t="e">
        <f aca="false">H613*$O$7</f>
        <v>#VALUE!</v>
      </c>
      <c r="J613" s="176" t="e">
        <f aca="false">I613*$P$7</f>
        <v>#VALUE!</v>
      </c>
      <c r="K613" s="68" t="e">
        <f aca="false">J613*$Q$7</f>
        <v>#VALUE!</v>
      </c>
      <c r="L613" s="68" t="e">
        <f aca="false">F613+G613+H613+I613+J613+K613</f>
        <v>#VALUE!</v>
      </c>
    </row>
    <row r="614" customFormat="false" ht="12.75" hidden="false" customHeight="true" outlineLevel="0" collapsed="false">
      <c r="A614" s="65"/>
      <c r="B614" s="19"/>
      <c r="C614" s="66"/>
      <c r="D614" s="77" t="s">
        <v>30</v>
      </c>
      <c r="E614" s="67"/>
      <c r="F614" s="176" t="s">
        <v>89</v>
      </c>
      <c r="G614" s="176" t="s">
        <v>89</v>
      </c>
      <c r="H614" s="68" t="e">
        <f aca="false">G614*$N$7</f>
        <v>#VALUE!</v>
      </c>
      <c r="I614" s="176" t="e">
        <f aca="false">H614*$O$7</f>
        <v>#VALUE!</v>
      </c>
      <c r="J614" s="176" t="e">
        <f aca="false">I614*$P$7</f>
        <v>#VALUE!</v>
      </c>
      <c r="K614" s="68" t="e">
        <f aca="false">J614*$Q$7</f>
        <v>#VALUE!</v>
      </c>
      <c r="L614" s="68" t="e">
        <f aca="false">F614+G614+H614+I614+J614+K614</f>
        <v>#VALUE!</v>
      </c>
    </row>
    <row r="615" customFormat="false" ht="12.75" hidden="false" customHeight="true" outlineLevel="0" collapsed="false">
      <c r="A615" s="65"/>
      <c r="B615" s="19"/>
      <c r="C615" s="66"/>
      <c r="D615" s="77" t="s">
        <v>281</v>
      </c>
      <c r="E615" s="67"/>
      <c r="F615" s="176" t="s">
        <v>387</v>
      </c>
      <c r="G615" s="176" t="s">
        <v>387</v>
      </c>
      <c r="H615" s="68" t="e">
        <f aca="false">G615*$N$7</f>
        <v>#VALUE!</v>
      </c>
      <c r="I615" s="176" t="e">
        <f aca="false">H615*$O$7</f>
        <v>#VALUE!</v>
      </c>
      <c r="J615" s="176" t="e">
        <f aca="false">I615*$P$7</f>
        <v>#VALUE!</v>
      </c>
      <c r="K615" s="68" t="e">
        <f aca="false">J615*$Q$7</f>
        <v>#VALUE!</v>
      </c>
      <c r="L615" s="68" t="e">
        <f aca="false">F615+G615+H615+I615+J615+K615</f>
        <v>#VALUE!</v>
      </c>
    </row>
    <row r="616" customFormat="false" ht="12.75" hidden="false" customHeight="true" outlineLevel="0" collapsed="false">
      <c r="A616" s="65"/>
      <c r="B616" s="19"/>
      <c r="C616" s="66"/>
      <c r="D616" s="77" t="s">
        <v>32</v>
      </c>
      <c r="E616" s="67"/>
      <c r="F616" s="176" t="s">
        <v>89</v>
      </c>
      <c r="G616" s="176" t="s">
        <v>89</v>
      </c>
      <c r="H616" s="68" t="e">
        <f aca="false">G616*$N$7</f>
        <v>#VALUE!</v>
      </c>
      <c r="I616" s="176" t="e">
        <f aca="false">H616*$O$7</f>
        <v>#VALUE!</v>
      </c>
      <c r="J616" s="176" t="e">
        <f aca="false">I616*$P$7</f>
        <v>#VALUE!</v>
      </c>
      <c r="K616" s="68" t="e">
        <f aca="false">J616*$Q$7</f>
        <v>#VALUE!</v>
      </c>
      <c r="L616" s="68" t="e">
        <f aca="false">F616+G616+H616+I616+J616+K616</f>
        <v>#VALUE!</v>
      </c>
    </row>
    <row r="617" customFormat="false" ht="12.75" hidden="false" customHeight="true" outlineLevel="0" collapsed="false">
      <c r="A617" s="20" t="s">
        <v>18</v>
      </c>
      <c r="B617" s="77" t="s">
        <v>346</v>
      </c>
      <c r="C617" s="77"/>
      <c r="D617" s="77"/>
      <c r="E617" s="77"/>
      <c r="F617" s="77"/>
      <c r="G617" s="77"/>
      <c r="H617" s="77"/>
      <c r="I617" s="77"/>
      <c r="J617" s="77"/>
      <c r="K617" s="77"/>
      <c r="L617" s="26"/>
    </row>
    <row r="618" s="72" customFormat="true" ht="21.75" hidden="false" customHeight="true" outlineLevel="0" collapsed="false">
      <c r="A618" s="129" t="s">
        <v>190</v>
      </c>
      <c r="B618" s="18" t="s">
        <v>347</v>
      </c>
      <c r="C618" s="130" t="s">
        <v>27</v>
      </c>
      <c r="D618" s="131" t="s">
        <v>28</v>
      </c>
      <c r="E618" s="208"/>
      <c r="F618" s="132" t="e">
        <f aca="false">F619+F620+F621+F622</f>
        <v>#VALUE!</v>
      </c>
      <c r="G618" s="132" t="e">
        <f aca="false">G619+G620+G621+G622</f>
        <v>#VALUE!</v>
      </c>
      <c r="H618" s="132" t="e">
        <f aca="false">H619+H620+H621+H622</f>
        <v>#VALUE!</v>
      </c>
      <c r="I618" s="185" t="e">
        <f aca="false">I619+I620+I621+I622</f>
        <v>#VALUE!</v>
      </c>
      <c r="J618" s="185" t="e">
        <f aca="false">J619+J620+J621+J622</f>
        <v>#VALUE!</v>
      </c>
      <c r="K618" s="132" t="e">
        <f aca="false">K619+K620+K621+K622</f>
        <v>#VALUE!</v>
      </c>
      <c r="L618" s="132" t="e">
        <f aca="false">L619+L620+L621+L622</f>
        <v>#VALUE!</v>
      </c>
      <c r="M618" s="134" t="s">
        <v>371</v>
      </c>
    </row>
    <row r="619" customFormat="false" ht="12.75" hidden="false" customHeight="true" outlineLevel="0" collapsed="false">
      <c r="A619" s="65"/>
      <c r="B619" s="18"/>
      <c r="C619" s="130"/>
      <c r="D619" s="77" t="s">
        <v>29</v>
      </c>
      <c r="E619" s="67"/>
      <c r="F619" s="26" t="str">
        <f aca="false">F624</f>
        <v>0.00</v>
      </c>
      <c r="G619" s="26" t="str">
        <f aca="false">G624</f>
        <v>0.00</v>
      </c>
      <c r="H619" s="68" t="e">
        <f aca="false">H624</f>
        <v>#VALUE!</v>
      </c>
      <c r="I619" s="68" t="e">
        <f aca="false">I624</f>
        <v>#VALUE!</v>
      </c>
      <c r="J619" s="68" t="e">
        <f aca="false">J624</f>
        <v>#VALUE!</v>
      </c>
      <c r="K619" s="68" t="e">
        <f aca="false">K624</f>
        <v>#VALUE!</v>
      </c>
      <c r="L619" s="68" t="e">
        <f aca="false">F619+G619+H619+I619+J619+K619</f>
        <v>#VALUE!</v>
      </c>
    </row>
    <row r="620" customFormat="false" ht="12.75" hidden="false" customHeight="true" outlineLevel="0" collapsed="false">
      <c r="A620" s="65"/>
      <c r="B620" s="18"/>
      <c r="C620" s="130"/>
      <c r="D620" s="77" t="s">
        <v>30</v>
      </c>
      <c r="E620" s="67"/>
      <c r="F620" s="26" t="str">
        <f aca="false">F625</f>
        <v>5 768.00</v>
      </c>
      <c r="G620" s="26" t="str">
        <f aca="false">G625</f>
        <v>5 768.00</v>
      </c>
      <c r="H620" s="68" t="e">
        <f aca="false">H625</f>
        <v>#VALUE!</v>
      </c>
      <c r="I620" s="68" t="e">
        <f aca="false">I625</f>
        <v>#VALUE!</v>
      </c>
      <c r="J620" s="68" t="e">
        <f aca="false">J625</f>
        <v>#VALUE!</v>
      </c>
      <c r="K620" s="68" t="e">
        <f aca="false">K625</f>
        <v>#VALUE!</v>
      </c>
      <c r="L620" s="68" t="e">
        <f aca="false">F620+G620+H620+I620+J620+K620</f>
        <v>#VALUE!</v>
      </c>
    </row>
    <row r="621" customFormat="false" ht="12.75" hidden="false" customHeight="true" outlineLevel="0" collapsed="false">
      <c r="A621" s="65"/>
      <c r="B621" s="18"/>
      <c r="C621" s="130"/>
      <c r="D621" s="77" t="s">
        <v>281</v>
      </c>
      <c r="E621" s="67"/>
      <c r="F621" s="26" t="str">
        <f aca="false">F626</f>
        <v>0.00</v>
      </c>
      <c r="G621" s="26" t="str">
        <f aca="false">G626</f>
        <v>0.00</v>
      </c>
      <c r="H621" s="68" t="e">
        <f aca="false">H626</f>
        <v>#VALUE!</v>
      </c>
      <c r="I621" s="68" t="e">
        <f aca="false">I626</f>
        <v>#VALUE!</v>
      </c>
      <c r="J621" s="68" t="e">
        <f aca="false">J626</f>
        <v>#VALUE!</v>
      </c>
      <c r="K621" s="68" t="e">
        <f aca="false">K626</f>
        <v>#VALUE!</v>
      </c>
      <c r="L621" s="68" t="e">
        <f aca="false">F621+G621+H621+I621+J621+K621</f>
        <v>#VALUE!</v>
      </c>
    </row>
    <row r="622" customFormat="false" ht="12.75" hidden="false" customHeight="true" outlineLevel="0" collapsed="false">
      <c r="A622" s="65"/>
      <c r="B622" s="18"/>
      <c r="C622" s="130"/>
      <c r="D622" s="77" t="s">
        <v>32</v>
      </c>
      <c r="E622" s="67"/>
      <c r="F622" s="26" t="str">
        <f aca="false">F627</f>
        <v>0.00</v>
      </c>
      <c r="G622" s="26" t="str">
        <f aca="false">G627</f>
        <v>0.00</v>
      </c>
      <c r="H622" s="68" t="e">
        <f aca="false">H627</f>
        <v>#VALUE!</v>
      </c>
      <c r="I622" s="68" t="e">
        <f aca="false">I627</f>
        <v>#VALUE!</v>
      </c>
      <c r="J622" s="68" t="e">
        <f aca="false">J627</f>
        <v>#VALUE!</v>
      </c>
      <c r="K622" s="68" t="e">
        <f aca="false">K627</f>
        <v>#VALUE!</v>
      </c>
      <c r="L622" s="68" t="e">
        <f aca="false">F622+G622+H622+I622+J622+K622</f>
        <v>#VALUE!</v>
      </c>
    </row>
    <row r="623" s="72" customFormat="true" ht="27" hidden="false" customHeight="true" outlineLevel="0" collapsed="false">
      <c r="A623" s="135"/>
      <c r="B623" s="18"/>
      <c r="C623" s="186" t="s">
        <v>388</v>
      </c>
      <c r="D623" s="131" t="s">
        <v>28</v>
      </c>
      <c r="E623" s="208"/>
      <c r="F623" s="132" t="e">
        <f aca="false">F624+F625+F626+F627</f>
        <v>#VALUE!</v>
      </c>
      <c r="G623" s="132" t="e">
        <f aca="false">G624+G625+G626+G627</f>
        <v>#VALUE!</v>
      </c>
      <c r="H623" s="132" t="e">
        <f aca="false">H624+H625+H626+H627</f>
        <v>#VALUE!</v>
      </c>
      <c r="I623" s="185" t="e">
        <f aca="false">I624+I625+I626+I627</f>
        <v>#VALUE!</v>
      </c>
      <c r="J623" s="185" t="e">
        <f aca="false">J624+J625+J626+J627</f>
        <v>#VALUE!</v>
      </c>
      <c r="K623" s="132" t="e">
        <f aca="false">K624+K625+K626+K627</f>
        <v>#VALUE!</v>
      </c>
      <c r="L623" s="132" t="e">
        <f aca="false">L624+L625+L626+L627</f>
        <v>#VALUE!</v>
      </c>
    </row>
    <row r="624" customFormat="false" ht="12.75" hidden="false" customHeight="true" outlineLevel="0" collapsed="false">
      <c r="A624" s="65"/>
      <c r="B624" s="18"/>
      <c r="C624" s="186"/>
      <c r="D624" s="77" t="s">
        <v>29</v>
      </c>
      <c r="E624" s="67"/>
      <c r="F624" s="26" t="str">
        <f aca="false">F629</f>
        <v>0.00</v>
      </c>
      <c r="G624" s="26" t="str">
        <f aca="false">G629</f>
        <v>0.00</v>
      </c>
      <c r="H624" s="68" t="e">
        <f aca="false">H629</f>
        <v>#VALUE!</v>
      </c>
      <c r="I624" s="68" t="e">
        <f aca="false">I629</f>
        <v>#VALUE!</v>
      </c>
      <c r="J624" s="68" t="e">
        <f aca="false">J629</f>
        <v>#VALUE!</v>
      </c>
      <c r="K624" s="68" t="e">
        <f aca="false">K629</f>
        <v>#VALUE!</v>
      </c>
      <c r="L624" s="68" t="e">
        <f aca="false">F624+G624+H624+I624+J624+K624</f>
        <v>#VALUE!</v>
      </c>
    </row>
    <row r="625" customFormat="false" ht="12.75" hidden="false" customHeight="true" outlineLevel="0" collapsed="false">
      <c r="A625" s="65"/>
      <c r="B625" s="18"/>
      <c r="C625" s="186"/>
      <c r="D625" s="77" t="s">
        <v>30</v>
      </c>
      <c r="E625" s="67"/>
      <c r="F625" s="26" t="str">
        <f aca="false">F630</f>
        <v>5 768.00</v>
      </c>
      <c r="G625" s="26" t="str">
        <f aca="false">G630</f>
        <v>5 768.00</v>
      </c>
      <c r="H625" s="68" t="e">
        <f aca="false">H630</f>
        <v>#VALUE!</v>
      </c>
      <c r="I625" s="68" t="e">
        <f aca="false">I630</f>
        <v>#VALUE!</v>
      </c>
      <c r="J625" s="68" t="e">
        <f aca="false">J630</f>
        <v>#VALUE!</v>
      </c>
      <c r="K625" s="68" t="e">
        <f aca="false">K630</f>
        <v>#VALUE!</v>
      </c>
      <c r="L625" s="68" t="e">
        <f aca="false">F625+G625+H625+I625+J625+K625</f>
        <v>#VALUE!</v>
      </c>
    </row>
    <row r="626" customFormat="false" ht="12.75" hidden="false" customHeight="true" outlineLevel="0" collapsed="false">
      <c r="A626" s="65"/>
      <c r="B626" s="18"/>
      <c r="C626" s="186"/>
      <c r="D626" s="77" t="s">
        <v>281</v>
      </c>
      <c r="E626" s="67"/>
      <c r="F626" s="26" t="str">
        <f aca="false">F631</f>
        <v>0.00</v>
      </c>
      <c r="G626" s="26" t="str">
        <f aca="false">G631</f>
        <v>0.00</v>
      </c>
      <c r="H626" s="68" t="e">
        <f aca="false">H631</f>
        <v>#VALUE!</v>
      </c>
      <c r="I626" s="68" t="e">
        <f aca="false">I631</f>
        <v>#VALUE!</v>
      </c>
      <c r="J626" s="68" t="e">
        <f aca="false">J631</f>
        <v>#VALUE!</v>
      </c>
      <c r="K626" s="68" t="e">
        <f aca="false">K631</f>
        <v>#VALUE!</v>
      </c>
      <c r="L626" s="68" t="e">
        <f aca="false">F626+G626+H626+I626+J626+K626</f>
        <v>#VALUE!</v>
      </c>
    </row>
    <row r="627" customFormat="false" ht="12.75" hidden="false" customHeight="true" outlineLevel="0" collapsed="false">
      <c r="A627" s="65"/>
      <c r="B627" s="18"/>
      <c r="C627" s="186"/>
      <c r="D627" s="77" t="s">
        <v>32</v>
      </c>
      <c r="E627" s="67"/>
      <c r="F627" s="26" t="str">
        <f aca="false">F632</f>
        <v>0.00</v>
      </c>
      <c r="G627" s="26" t="str">
        <f aca="false">G632</f>
        <v>0.00</v>
      </c>
      <c r="H627" s="68" t="e">
        <f aca="false">H632</f>
        <v>#VALUE!</v>
      </c>
      <c r="I627" s="68" t="e">
        <f aca="false">I632</f>
        <v>#VALUE!</v>
      </c>
      <c r="J627" s="68" t="e">
        <f aca="false">J632</f>
        <v>#VALUE!</v>
      </c>
      <c r="K627" s="68" t="e">
        <f aca="false">K632</f>
        <v>#VALUE!</v>
      </c>
      <c r="L627" s="68" t="e">
        <f aca="false">F627+G627+H627+I627+J627+K627</f>
        <v>#VALUE!</v>
      </c>
    </row>
    <row r="628" customFormat="false" ht="12.75" hidden="false" customHeight="true" outlineLevel="0" collapsed="false">
      <c r="A628" s="20" t="s">
        <v>193</v>
      </c>
      <c r="B628" s="18" t="s">
        <v>194</v>
      </c>
      <c r="C628" s="18" t="s">
        <v>388</v>
      </c>
      <c r="D628" s="77" t="s">
        <v>28</v>
      </c>
      <c r="E628" s="67"/>
      <c r="F628" s="132" t="e">
        <f aca="false">F629+F630+F631+F632</f>
        <v>#VALUE!</v>
      </c>
      <c r="G628" s="132" t="e">
        <f aca="false">G629+G630+G631+G632</f>
        <v>#VALUE!</v>
      </c>
      <c r="H628" s="132" t="e">
        <f aca="false">H629+H630+H631+H632</f>
        <v>#VALUE!</v>
      </c>
      <c r="I628" s="185" t="e">
        <f aca="false">I629+I630+I631+I632</f>
        <v>#VALUE!</v>
      </c>
      <c r="J628" s="185" t="e">
        <f aca="false">J629+J630+J631+J632</f>
        <v>#VALUE!</v>
      </c>
      <c r="K628" s="132" t="e">
        <f aca="false">K629+K630+K631+K632</f>
        <v>#VALUE!</v>
      </c>
      <c r="L628" s="132" t="e">
        <f aca="false">L629+L630+L631+L632</f>
        <v>#VALUE!</v>
      </c>
    </row>
    <row r="629" customFormat="false" ht="12.75" hidden="false" customHeight="true" outlineLevel="0" collapsed="false">
      <c r="A629" s="65"/>
      <c r="B629" s="18"/>
      <c r="C629" s="18"/>
      <c r="D629" s="77" t="s">
        <v>29</v>
      </c>
      <c r="E629" s="67"/>
      <c r="F629" s="178" t="s">
        <v>89</v>
      </c>
      <c r="G629" s="178" t="s">
        <v>89</v>
      </c>
      <c r="H629" s="68" t="e">
        <f aca="false">G629*$N$7</f>
        <v>#VALUE!</v>
      </c>
      <c r="I629" s="176" t="e">
        <f aca="false">H629*$O$7</f>
        <v>#VALUE!</v>
      </c>
      <c r="J629" s="176" t="e">
        <f aca="false">I629*$P$7</f>
        <v>#VALUE!</v>
      </c>
      <c r="K629" s="68" t="e">
        <f aca="false">J629*$Q$7</f>
        <v>#VALUE!</v>
      </c>
      <c r="L629" s="68" t="e">
        <f aca="false">F629+G629+H629+I629+J629+K629</f>
        <v>#VALUE!</v>
      </c>
    </row>
    <row r="630" customFormat="false" ht="12.75" hidden="false" customHeight="true" outlineLevel="0" collapsed="false">
      <c r="A630" s="65"/>
      <c r="B630" s="18"/>
      <c r="C630" s="18"/>
      <c r="D630" s="77" t="s">
        <v>30</v>
      </c>
      <c r="E630" s="67"/>
      <c r="F630" s="178" t="s">
        <v>192</v>
      </c>
      <c r="G630" s="178" t="s">
        <v>192</v>
      </c>
      <c r="H630" s="68" t="e">
        <f aca="false">G630*$N$7</f>
        <v>#VALUE!</v>
      </c>
      <c r="I630" s="176" t="e">
        <f aca="false">H630*$O$7</f>
        <v>#VALUE!</v>
      </c>
      <c r="J630" s="176" t="e">
        <f aca="false">I630*$P$7</f>
        <v>#VALUE!</v>
      </c>
      <c r="K630" s="68" t="e">
        <f aca="false">J630*$Q$7</f>
        <v>#VALUE!</v>
      </c>
      <c r="L630" s="68" t="e">
        <f aca="false">F630+G630+H630+I630+J630+K630</f>
        <v>#VALUE!</v>
      </c>
    </row>
    <row r="631" customFormat="false" ht="12.75" hidden="false" customHeight="true" outlineLevel="0" collapsed="false">
      <c r="A631" s="65"/>
      <c r="B631" s="18"/>
      <c r="C631" s="18"/>
      <c r="D631" s="77" t="s">
        <v>281</v>
      </c>
      <c r="E631" s="67"/>
      <c r="F631" s="178" t="s">
        <v>89</v>
      </c>
      <c r="G631" s="178" t="s">
        <v>89</v>
      </c>
      <c r="H631" s="68" t="e">
        <f aca="false">G631*$N$7</f>
        <v>#VALUE!</v>
      </c>
      <c r="I631" s="176" t="e">
        <f aca="false">H631*$O$7</f>
        <v>#VALUE!</v>
      </c>
      <c r="J631" s="176" t="e">
        <f aca="false">I631*$P$7</f>
        <v>#VALUE!</v>
      </c>
      <c r="K631" s="68" t="e">
        <f aca="false">J631*$Q$7</f>
        <v>#VALUE!</v>
      </c>
      <c r="L631" s="68" t="e">
        <f aca="false">F631+G631+H631+I631+J631+K631</f>
        <v>#VALUE!</v>
      </c>
    </row>
    <row r="632" customFormat="false" ht="12.75" hidden="false" customHeight="true" outlineLevel="0" collapsed="false">
      <c r="A632" s="65"/>
      <c r="B632" s="18"/>
      <c r="C632" s="18"/>
      <c r="D632" s="77" t="s">
        <v>32</v>
      </c>
      <c r="E632" s="67"/>
      <c r="F632" s="178" t="s">
        <v>89</v>
      </c>
      <c r="G632" s="178" t="s">
        <v>89</v>
      </c>
      <c r="H632" s="68" t="e">
        <f aca="false">G632*$N$7</f>
        <v>#VALUE!</v>
      </c>
      <c r="I632" s="176" t="e">
        <f aca="false">H632*$O$7</f>
        <v>#VALUE!</v>
      </c>
      <c r="J632" s="176" t="e">
        <f aca="false">I632*$P$7</f>
        <v>#VALUE!</v>
      </c>
      <c r="K632" s="68" t="e">
        <f aca="false">J632*$Q$7</f>
        <v>#VALUE!</v>
      </c>
      <c r="L632" s="68" t="e">
        <f aca="false">F632+G632+H632+I632+J632+K632</f>
        <v>#VALUE!</v>
      </c>
    </row>
    <row r="633" s="72" customFormat="true" ht="40.5" hidden="false" customHeight="true" outlineLevel="0" collapsed="false">
      <c r="A633" s="129" t="s">
        <v>195</v>
      </c>
      <c r="B633" s="18" t="s">
        <v>389</v>
      </c>
      <c r="C633" s="131" t="s">
        <v>27</v>
      </c>
      <c r="D633" s="131" t="s">
        <v>28</v>
      </c>
      <c r="E633" s="208"/>
      <c r="F633" s="132" t="e">
        <f aca="false">F634+F635+F636+F637</f>
        <v>#VALUE!</v>
      </c>
      <c r="G633" s="132" t="e">
        <f aca="false">G634+G635+G636+G637</f>
        <v>#VALUE!</v>
      </c>
      <c r="H633" s="132" t="e">
        <f aca="false">H634+H635+H636+H637</f>
        <v>#VALUE!</v>
      </c>
      <c r="I633" s="185" t="e">
        <f aca="false">I634+I635+I636+I637</f>
        <v>#VALUE!</v>
      </c>
      <c r="J633" s="185" t="e">
        <f aca="false">J634+J635+J636+J637</f>
        <v>#VALUE!</v>
      </c>
      <c r="K633" s="132" t="e">
        <f aca="false">K634+K635+K636+K637</f>
        <v>#VALUE!</v>
      </c>
      <c r="L633" s="132" t="e">
        <f aca="false">L634+L635+L636+L637</f>
        <v>#VALUE!</v>
      </c>
      <c r="M633" s="134" t="s">
        <v>371</v>
      </c>
    </row>
    <row r="634" customFormat="false" ht="12.75" hidden="false" customHeight="true" outlineLevel="0" collapsed="false">
      <c r="A634" s="65"/>
      <c r="B634" s="18"/>
      <c r="C634" s="137"/>
      <c r="D634" s="77" t="s">
        <v>29</v>
      </c>
      <c r="E634" s="67"/>
      <c r="F634" s="68" t="e">
        <f aca="false">F639</f>
        <v>#VALUE!</v>
      </c>
      <c r="G634" s="68" t="e">
        <f aca="false">G639</f>
        <v>#VALUE!</v>
      </c>
      <c r="H634" s="68" t="e">
        <f aca="false">H639</f>
        <v>#VALUE!</v>
      </c>
      <c r="I634" s="176" t="e">
        <f aca="false">I639</f>
        <v>#VALUE!</v>
      </c>
      <c r="J634" s="176" t="e">
        <f aca="false">J639</f>
        <v>#VALUE!</v>
      </c>
      <c r="K634" s="68" t="e">
        <f aca="false">K639</f>
        <v>#VALUE!</v>
      </c>
      <c r="L634" s="68" t="e">
        <f aca="false">F634+G634+H634+I634+J634+K634</f>
        <v>#VALUE!</v>
      </c>
    </row>
    <row r="635" customFormat="false" ht="12.75" hidden="false" customHeight="true" outlineLevel="0" collapsed="false">
      <c r="A635" s="65"/>
      <c r="B635" s="18"/>
      <c r="C635" s="137"/>
      <c r="D635" s="77" t="s">
        <v>30</v>
      </c>
      <c r="E635" s="67"/>
      <c r="F635" s="68" t="e">
        <f aca="false">F640</f>
        <v>#VALUE!</v>
      </c>
      <c r="G635" s="68" t="e">
        <f aca="false">G640</f>
        <v>#VALUE!</v>
      </c>
      <c r="H635" s="68" t="e">
        <f aca="false">H640</f>
        <v>#VALUE!</v>
      </c>
      <c r="I635" s="176" t="e">
        <f aca="false">I640</f>
        <v>#VALUE!</v>
      </c>
      <c r="J635" s="176" t="e">
        <f aca="false">J640</f>
        <v>#VALUE!</v>
      </c>
      <c r="K635" s="68" t="e">
        <f aca="false">K640</f>
        <v>#VALUE!</v>
      </c>
      <c r="L635" s="68" t="e">
        <f aca="false">F635+G635+H635+I635+J635+K635</f>
        <v>#VALUE!</v>
      </c>
    </row>
    <row r="636" customFormat="false" ht="12.75" hidden="false" customHeight="true" outlineLevel="0" collapsed="false">
      <c r="A636" s="65"/>
      <c r="B636" s="18"/>
      <c r="C636" s="137"/>
      <c r="D636" s="77" t="s">
        <v>281</v>
      </c>
      <c r="E636" s="67"/>
      <c r="F636" s="68" t="e">
        <f aca="false">F641</f>
        <v>#VALUE!</v>
      </c>
      <c r="G636" s="68" t="e">
        <f aca="false">G641</f>
        <v>#VALUE!</v>
      </c>
      <c r="H636" s="68" t="e">
        <f aca="false">H641</f>
        <v>#VALUE!</v>
      </c>
      <c r="I636" s="176" t="e">
        <f aca="false">I641</f>
        <v>#VALUE!</v>
      </c>
      <c r="J636" s="176" t="e">
        <f aca="false">J641</f>
        <v>#VALUE!</v>
      </c>
      <c r="K636" s="68" t="e">
        <f aca="false">K641</f>
        <v>#VALUE!</v>
      </c>
      <c r="L636" s="68" t="e">
        <f aca="false">F636+G636+H636+I636+J636+K636</f>
        <v>#VALUE!</v>
      </c>
    </row>
    <row r="637" customFormat="false" ht="12.75" hidden="false" customHeight="true" outlineLevel="0" collapsed="false">
      <c r="A637" s="65"/>
      <c r="B637" s="18"/>
      <c r="C637" s="137"/>
      <c r="D637" s="77" t="s">
        <v>32</v>
      </c>
      <c r="E637" s="67"/>
      <c r="F637" s="68" t="e">
        <f aca="false">F642</f>
        <v>#VALUE!</v>
      </c>
      <c r="G637" s="68" t="e">
        <f aca="false">G642</f>
        <v>#VALUE!</v>
      </c>
      <c r="H637" s="68" t="e">
        <f aca="false">H642</f>
        <v>#VALUE!</v>
      </c>
      <c r="I637" s="176" t="e">
        <f aca="false">I642</f>
        <v>#VALUE!</v>
      </c>
      <c r="J637" s="176" t="e">
        <f aca="false">J642</f>
        <v>#VALUE!</v>
      </c>
      <c r="K637" s="68" t="e">
        <f aca="false">K642</f>
        <v>#VALUE!</v>
      </c>
      <c r="L637" s="68" t="e">
        <f aca="false">F637+G637+H637+I637+J637+K637</f>
        <v>#VALUE!</v>
      </c>
    </row>
    <row r="638" s="72" customFormat="true" ht="20.25" hidden="false" customHeight="true" outlineLevel="0" collapsed="false">
      <c r="A638" s="135"/>
      <c r="B638" s="18"/>
      <c r="C638" s="186" t="s">
        <v>388</v>
      </c>
      <c r="D638" s="131" t="s">
        <v>28</v>
      </c>
      <c r="E638" s="208"/>
      <c r="F638" s="132" t="e">
        <f aca="false">F639+F640+F641+F642</f>
        <v>#VALUE!</v>
      </c>
      <c r="G638" s="132" t="e">
        <f aca="false">G639+G640+G641+G642</f>
        <v>#VALUE!</v>
      </c>
      <c r="H638" s="132" t="e">
        <f aca="false">H639+H640+H641+H642</f>
        <v>#VALUE!</v>
      </c>
      <c r="I638" s="185" t="e">
        <f aca="false">I639+I640+I641+I642</f>
        <v>#VALUE!</v>
      </c>
      <c r="J638" s="185" t="e">
        <f aca="false">J639+J640+J641+J642</f>
        <v>#VALUE!</v>
      </c>
      <c r="K638" s="132" t="e">
        <f aca="false">K639+K640+K641+K642</f>
        <v>#VALUE!</v>
      </c>
      <c r="L638" s="132" t="e">
        <f aca="false">L639+L640+L641+L642</f>
        <v>#VALUE!</v>
      </c>
    </row>
    <row r="639" customFormat="false" ht="12.75" hidden="false" customHeight="true" outlineLevel="0" collapsed="false">
      <c r="A639" s="65"/>
      <c r="B639" s="18"/>
      <c r="C639" s="186"/>
      <c r="D639" s="77" t="s">
        <v>29</v>
      </c>
      <c r="E639" s="67"/>
      <c r="F639" s="68" t="e">
        <f aca="false">F644+F649+F654+F659+F664+F669+F674</f>
        <v>#VALUE!</v>
      </c>
      <c r="G639" s="68" t="e">
        <f aca="false">G644+G649+G654+G659+G664+G669+G674</f>
        <v>#VALUE!</v>
      </c>
      <c r="H639" s="68" t="e">
        <f aca="false">H644+H649+H654+H659+H664+H669+H674</f>
        <v>#VALUE!</v>
      </c>
      <c r="I639" s="176" t="e">
        <f aca="false">I644+I649+I654+I659+I664+I669+I674</f>
        <v>#VALUE!</v>
      </c>
      <c r="J639" s="176" t="e">
        <f aca="false">J644+J649+J654+J659+J664+J669+J674</f>
        <v>#VALUE!</v>
      </c>
      <c r="K639" s="68" t="e">
        <f aca="false">K644+K649+K654+K659+K664+K669+K674</f>
        <v>#VALUE!</v>
      </c>
      <c r="L639" s="68" t="e">
        <f aca="false">F639+G639+H639+I639+J639+K639</f>
        <v>#VALUE!</v>
      </c>
    </row>
    <row r="640" customFormat="false" ht="12.75" hidden="false" customHeight="true" outlineLevel="0" collapsed="false">
      <c r="A640" s="65"/>
      <c r="B640" s="18"/>
      <c r="C640" s="186"/>
      <c r="D640" s="77" t="s">
        <v>30</v>
      </c>
      <c r="E640" s="67"/>
      <c r="F640" s="68" t="e">
        <f aca="false">F645+F650+F655+F660+F665+F670+F675</f>
        <v>#VALUE!</v>
      </c>
      <c r="G640" s="68" t="e">
        <f aca="false">G645+G650+G655+G660+G665+G670+G675</f>
        <v>#VALUE!</v>
      </c>
      <c r="H640" s="68" t="e">
        <f aca="false">H645+H650+H655+H660+H665+H670+H675</f>
        <v>#VALUE!</v>
      </c>
      <c r="I640" s="176" t="e">
        <f aca="false">I645+I650+I655+I660+I665+I670+I675</f>
        <v>#VALUE!</v>
      </c>
      <c r="J640" s="176" t="e">
        <f aca="false">J645+J650+J655+J660+J665+J670+J675</f>
        <v>#VALUE!</v>
      </c>
      <c r="K640" s="68" t="e">
        <f aca="false">K645+K650+K655+K660+K665+K670+K675</f>
        <v>#VALUE!</v>
      </c>
      <c r="L640" s="68" t="e">
        <f aca="false">F640+G640+H640+I640+J640+K640</f>
        <v>#VALUE!</v>
      </c>
    </row>
    <row r="641" customFormat="false" ht="12.75" hidden="false" customHeight="true" outlineLevel="0" collapsed="false">
      <c r="A641" s="65"/>
      <c r="B641" s="18"/>
      <c r="C641" s="186"/>
      <c r="D641" s="77" t="s">
        <v>281</v>
      </c>
      <c r="E641" s="67"/>
      <c r="F641" s="68" t="e">
        <f aca="false">F646+F651+F656+F661+F666+F671+F676</f>
        <v>#VALUE!</v>
      </c>
      <c r="G641" s="68" t="e">
        <f aca="false">G646+G651+G656+G661+G666+G671+G676</f>
        <v>#VALUE!</v>
      </c>
      <c r="H641" s="68" t="e">
        <f aca="false">H646+H651+H656+H661+H666+H671+H676</f>
        <v>#VALUE!</v>
      </c>
      <c r="I641" s="176" t="e">
        <f aca="false">I646+I651+I656+I661+I666+I671+I676</f>
        <v>#VALUE!</v>
      </c>
      <c r="J641" s="176" t="e">
        <f aca="false">J646+J651+J656+J661+J666+J671+J676</f>
        <v>#VALUE!</v>
      </c>
      <c r="K641" s="68" t="e">
        <f aca="false">K646+K651+K656+K661+K666+K671+K676</f>
        <v>#VALUE!</v>
      </c>
      <c r="L641" s="68" t="e">
        <f aca="false">F641+G641+H641+I641+J641+K641</f>
        <v>#VALUE!</v>
      </c>
    </row>
    <row r="642" customFormat="false" ht="12.75" hidden="false" customHeight="true" outlineLevel="0" collapsed="false">
      <c r="A642" s="65"/>
      <c r="B642" s="18"/>
      <c r="C642" s="186"/>
      <c r="D642" s="77" t="s">
        <v>32</v>
      </c>
      <c r="E642" s="67"/>
      <c r="F642" s="68" t="e">
        <f aca="false">F647+F652+F657+F662+F667+F672+F677</f>
        <v>#VALUE!</v>
      </c>
      <c r="G642" s="68" t="e">
        <f aca="false">G647+G652+G657+G662+G667+G672+G677</f>
        <v>#VALUE!</v>
      </c>
      <c r="H642" s="68" t="e">
        <f aca="false">H647+H652+H657+H662+H667+H672+H677</f>
        <v>#VALUE!</v>
      </c>
      <c r="I642" s="176" t="e">
        <f aca="false">I647+I652+I657+I662+I667+I672+I677</f>
        <v>#VALUE!</v>
      </c>
      <c r="J642" s="176" t="e">
        <f aca="false">J647+J652+J657+J662+J667+J672+J677</f>
        <v>#VALUE!</v>
      </c>
      <c r="K642" s="68" t="e">
        <f aca="false">K647+K652+K657+K662+K667+K672+K677</f>
        <v>#VALUE!</v>
      </c>
      <c r="L642" s="68" t="e">
        <f aca="false">F642+G642+H642+I642+J642+K642</f>
        <v>#VALUE!</v>
      </c>
    </row>
    <row r="643" customFormat="false" ht="20.25" hidden="false" customHeight="true" outlineLevel="0" collapsed="false">
      <c r="A643" s="20" t="s">
        <v>197</v>
      </c>
      <c r="B643" s="19" t="s">
        <v>390</v>
      </c>
      <c r="C643" s="19" t="s">
        <v>388</v>
      </c>
      <c r="D643" s="77" t="s">
        <v>28</v>
      </c>
      <c r="E643" s="67"/>
      <c r="F643" s="132" t="e">
        <f aca="false">F644+F645+F646+F647</f>
        <v>#VALUE!</v>
      </c>
      <c r="G643" s="132" t="e">
        <f aca="false">G644+G645+G646+G647</f>
        <v>#VALUE!</v>
      </c>
      <c r="H643" s="132" t="e">
        <f aca="false">H644+H645+H646+H647</f>
        <v>#VALUE!</v>
      </c>
      <c r="I643" s="185" t="e">
        <f aca="false">I644+I645+I646+I647</f>
        <v>#VALUE!</v>
      </c>
      <c r="J643" s="185" t="e">
        <f aca="false">J644+J645+J646+J647</f>
        <v>#VALUE!</v>
      </c>
      <c r="K643" s="132" t="e">
        <f aca="false">K644+K645+K646+K647</f>
        <v>#VALUE!</v>
      </c>
      <c r="L643" s="132" t="e">
        <f aca="false">L644+L645+L646+L647</f>
        <v>#VALUE!</v>
      </c>
    </row>
    <row r="644" customFormat="false" ht="12.75" hidden="false" customHeight="true" outlineLevel="0" collapsed="false">
      <c r="A644" s="65"/>
      <c r="B644" s="19"/>
      <c r="C644" s="19"/>
      <c r="D644" s="77" t="s">
        <v>29</v>
      </c>
      <c r="E644" s="67"/>
      <c r="F644" s="178" t="s">
        <v>89</v>
      </c>
      <c r="G644" s="178" t="s">
        <v>89</v>
      </c>
      <c r="H644" s="68" t="e">
        <f aca="false">G644*$N$7</f>
        <v>#VALUE!</v>
      </c>
      <c r="I644" s="176" t="e">
        <f aca="false">H644*$O$7</f>
        <v>#VALUE!</v>
      </c>
      <c r="J644" s="176" t="e">
        <f aca="false">I644*$P$7</f>
        <v>#VALUE!</v>
      </c>
      <c r="K644" s="68" t="e">
        <f aca="false">J644*$Q$7</f>
        <v>#VALUE!</v>
      </c>
      <c r="L644" s="68" t="e">
        <f aca="false">F644+G644+H644+I644+J644+K644</f>
        <v>#VALUE!</v>
      </c>
    </row>
    <row r="645" customFormat="false" ht="12.75" hidden="false" customHeight="true" outlineLevel="0" collapsed="false">
      <c r="A645" s="65"/>
      <c r="B645" s="19"/>
      <c r="C645" s="19"/>
      <c r="D645" s="77" t="s">
        <v>30</v>
      </c>
      <c r="E645" s="67"/>
      <c r="F645" s="178" t="s">
        <v>89</v>
      </c>
      <c r="G645" s="178" t="s">
        <v>89</v>
      </c>
      <c r="H645" s="68" t="e">
        <f aca="false">G645*$N$7</f>
        <v>#VALUE!</v>
      </c>
      <c r="I645" s="176" t="e">
        <f aca="false">H645*$O$7</f>
        <v>#VALUE!</v>
      </c>
      <c r="J645" s="176" t="e">
        <f aca="false">I645*$P$7</f>
        <v>#VALUE!</v>
      </c>
      <c r="K645" s="68" t="e">
        <f aca="false">J645*$Q$7</f>
        <v>#VALUE!</v>
      </c>
      <c r="L645" s="68" t="e">
        <f aca="false">F645+G645+H645+I645+J645+K645</f>
        <v>#VALUE!</v>
      </c>
    </row>
    <row r="646" customFormat="false" ht="12.75" hidden="false" customHeight="true" outlineLevel="0" collapsed="false">
      <c r="A646" s="65"/>
      <c r="B646" s="19"/>
      <c r="C646" s="19"/>
      <c r="D646" s="77" t="s">
        <v>281</v>
      </c>
      <c r="E646" s="67"/>
      <c r="F646" s="178" t="s">
        <v>89</v>
      </c>
      <c r="G646" s="178" t="s">
        <v>89</v>
      </c>
      <c r="H646" s="68" t="e">
        <f aca="false">G646*$N$7</f>
        <v>#VALUE!</v>
      </c>
      <c r="I646" s="176" t="e">
        <f aca="false">H646*$O$7</f>
        <v>#VALUE!</v>
      </c>
      <c r="J646" s="176" t="e">
        <f aca="false">I646*$P$7</f>
        <v>#VALUE!</v>
      </c>
      <c r="K646" s="68" t="e">
        <f aca="false">J646*$Q$7</f>
        <v>#VALUE!</v>
      </c>
      <c r="L646" s="68" t="e">
        <f aca="false">F646+G646+H646+I646+J646+K646</f>
        <v>#VALUE!</v>
      </c>
    </row>
    <row r="647" customFormat="false" ht="12.75" hidden="false" customHeight="true" outlineLevel="0" collapsed="false">
      <c r="A647" s="65"/>
      <c r="B647" s="19"/>
      <c r="C647" s="19"/>
      <c r="D647" s="77" t="s">
        <v>32</v>
      </c>
      <c r="E647" s="67"/>
      <c r="F647" s="178" t="s">
        <v>89</v>
      </c>
      <c r="G647" s="178" t="s">
        <v>89</v>
      </c>
      <c r="H647" s="68" t="e">
        <f aca="false">G647*$N$7</f>
        <v>#VALUE!</v>
      </c>
      <c r="I647" s="176" t="e">
        <f aca="false">H647*$O$7</f>
        <v>#VALUE!</v>
      </c>
      <c r="J647" s="176" t="e">
        <f aca="false">I647*$P$7</f>
        <v>#VALUE!</v>
      </c>
      <c r="K647" s="68" t="e">
        <f aca="false">J647*$Q$7</f>
        <v>#VALUE!</v>
      </c>
      <c r="L647" s="68" t="e">
        <f aca="false">F647+G647+H647+I647+J647+K647</f>
        <v>#VALUE!</v>
      </c>
    </row>
    <row r="648" customFormat="false" ht="22.5" hidden="false" customHeight="true" outlineLevel="0" collapsed="false">
      <c r="A648" s="20" t="s">
        <v>198</v>
      </c>
      <c r="B648" s="77" t="s">
        <v>391</v>
      </c>
      <c r="C648" s="19" t="s">
        <v>388</v>
      </c>
      <c r="D648" s="77" t="s">
        <v>28</v>
      </c>
      <c r="E648" s="67"/>
      <c r="F648" s="132" t="e">
        <f aca="false">F649+F650+F651+F652</f>
        <v>#VALUE!</v>
      </c>
      <c r="G648" s="132" t="e">
        <f aca="false">G649+G650+G651+G652</f>
        <v>#VALUE!</v>
      </c>
      <c r="H648" s="132" t="e">
        <f aca="false">H649+H650+H651+H652</f>
        <v>#VALUE!</v>
      </c>
      <c r="I648" s="185" t="e">
        <f aca="false">I649+I650+I651+I652</f>
        <v>#VALUE!</v>
      </c>
      <c r="J648" s="185" t="e">
        <f aca="false">J649+J650+J651+J652</f>
        <v>#VALUE!</v>
      </c>
      <c r="K648" s="132" t="e">
        <f aca="false">K649+K650+K651+K652</f>
        <v>#VALUE!</v>
      </c>
      <c r="L648" s="132" t="e">
        <f aca="false">L649+L650+L651+L652</f>
        <v>#VALUE!</v>
      </c>
    </row>
    <row r="649" customFormat="false" ht="12.75" hidden="false" customHeight="true" outlineLevel="0" collapsed="false">
      <c r="A649" s="65"/>
      <c r="B649" s="66"/>
      <c r="C649" s="19"/>
      <c r="D649" s="77" t="s">
        <v>29</v>
      </c>
      <c r="E649" s="67"/>
      <c r="F649" s="178" t="s">
        <v>89</v>
      </c>
      <c r="G649" s="178" t="s">
        <v>89</v>
      </c>
      <c r="H649" s="68" t="e">
        <f aca="false">G649*$N$7</f>
        <v>#VALUE!</v>
      </c>
      <c r="I649" s="176" t="e">
        <f aca="false">H649*$O$7</f>
        <v>#VALUE!</v>
      </c>
      <c r="J649" s="176" t="e">
        <f aca="false">I649*$P$7</f>
        <v>#VALUE!</v>
      </c>
      <c r="K649" s="68" t="e">
        <f aca="false">J649*$Q$7</f>
        <v>#VALUE!</v>
      </c>
      <c r="L649" s="68" t="e">
        <f aca="false">F649+G649+H649+I649+J649+K649</f>
        <v>#VALUE!</v>
      </c>
    </row>
    <row r="650" customFormat="false" ht="12.75" hidden="false" customHeight="true" outlineLevel="0" collapsed="false">
      <c r="A650" s="65"/>
      <c r="B650" s="66"/>
      <c r="C650" s="19"/>
      <c r="D650" s="77" t="s">
        <v>30</v>
      </c>
      <c r="E650" s="67"/>
      <c r="F650" s="178" t="s">
        <v>392</v>
      </c>
      <c r="G650" s="178" t="s">
        <v>392</v>
      </c>
      <c r="H650" s="68" t="e">
        <f aca="false">G650*$N$7</f>
        <v>#VALUE!</v>
      </c>
      <c r="I650" s="176" t="e">
        <f aca="false">H650*$O$7</f>
        <v>#VALUE!</v>
      </c>
      <c r="J650" s="176" t="e">
        <f aca="false">I650*$P$7</f>
        <v>#VALUE!</v>
      </c>
      <c r="K650" s="68" t="e">
        <f aca="false">J650*$Q$7</f>
        <v>#VALUE!</v>
      </c>
      <c r="L650" s="68" t="e">
        <f aca="false">F650+G650+H650+I650+J650+K650</f>
        <v>#VALUE!</v>
      </c>
    </row>
    <row r="651" customFormat="false" ht="12.75" hidden="false" customHeight="true" outlineLevel="0" collapsed="false">
      <c r="A651" s="65"/>
      <c r="B651" s="66"/>
      <c r="C651" s="19"/>
      <c r="D651" s="77" t="s">
        <v>281</v>
      </c>
      <c r="E651" s="67"/>
      <c r="F651" s="178" t="s">
        <v>393</v>
      </c>
      <c r="G651" s="178" t="s">
        <v>393</v>
      </c>
      <c r="H651" s="68" t="e">
        <f aca="false">G651*$N$7</f>
        <v>#VALUE!</v>
      </c>
      <c r="I651" s="176" t="e">
        <f aca="false">H651*$O$7</f>
        <v>#VALUE!</v>
      </c>
      <c r="J651" s="176" t="e">
        <f aca="false">I651*$P$7</f>
        <v>#VALUE!</v>
      </c>
      <c r="K651" s="68" t="e">
        <f aca="false">J651*$Q$7</f>
        <v>#VALUE!</v>
      </c>
      <c r="L651" s="68" t="e">
        <f aca="false">F651+G651+H651+I651+J651+K651</f>
        <v>#VALUE!</v>
      </c>
    </row>
    <row r="652" customFormat="false" ht="12.75" hidden="false" customHeight="true" outlineLevel="0" collapsed="false">
      <c r="A652" s="65"/>
      <c r="B652" s="66"/>
      <c r="C652" s="19"/>
      <c r="D652" s="77" t="s">
        <v>32</v>
      </c>
      <c r="E652" s="67"/>
      <c r="F652" s="178" t="s">
        <v>89</v>
      </c>
      <c r="G652" s="178" t="s">
        <v>89</v>
      </c>
      <c r="H652" s="68" t="e">
        <f aca="false">G652*$N$7</f>
        <v>#VALUE!</v>
      </c>
      <c r="I652" s="176" t="e">
        <f aca="false">H652*$O$7</f>
        <v>#VALUE!</v>
      </c>
      <c r="J652" s="176" t="e">
        <f aca="false">I652*$P$7</f>
        <v>#VALUE!</v>
      </c>
      <c r="K652" s="68" t="e">
        <f aca="false">J652*$Q$7</f>
        <v>#VALUE!</v>
      </c>
      <c r="L652" s="68" t="e">
        <f aca="false">F652+G652+H652+I652+J652+K652</f>
        <v>#VALUE!</v>
      </c>
    </row>
    <row r="653" customFormat="false" ht="18" hidden="false" customHeight="true" outlineLevel="0" collapsed="false">
      <c r="A653" s="20" t="s">
        <v>200</v>
      </c>
      <c r="B653" s="19" t="s">
        <v>578</v>
      </c>
      <c r="C653" s="19" t="s">
        <v>388</v>
      </c>
      <c r="D653" s="77" t="s">
        <v>28</v>
      </c>
      <c r="E653" s="67"/>
      <c r="F653" s="132" t="e">
        <f aca="false">F654+F655+F656+F657</f>
        <v>#VALUE!</v>
      </c>
      <c r="G653" s="132" t="e">
        <f aca="false">G654+G655+G656+G657</f>
        <v>#VALUE!</v>
      </c>
      <c r="H653" s="132" t="e">
        <f aca="false">H654+H655+H656+H657</f>
        <v>#VALUE!</v>
      </c>
      <c r="I653" s="185" t="e">
        <f aca="false">I654+I655+I656+I657</f>
        <v>#VALUE!</v>
      </c>
      <c r="J653" s="185" t="e">
        <f aca="false">J654+J655+J656+J657</f>
        <v>#VALUE!</v>
      </c>
      <c r="K653" s="132" t="e">
        <f aca="false">K654+K655+K656+K657</f>
        <v>#VALUE!</v>
      </c>
      <c r="L653" s="132" t="e">
        <f aca="false">L654+L655+L656+L657</f>
        <v>#VALUE!</v>
      </c>
    </row>
    <row r="654" customFormat="false" ht="12.75" hidden="false" customHeight="true" outlineLevel="0" collapsed="false">
      <c r="A654" s="65"/>
      <c r="B654" s="19"/>
      <c r="C654" s="19"/>
      <c r="D654" s="77" t="s">
        <v>29</v>
      </c>
      <c r="E654" s="67"/>
      <c r="F654" s="178" t="s">
        <v>89</v>
      </c>
      <c r="G654" s="178" t="s">
        <v>89</v>
      </c>
      <c r="H654" s="68" t="e">
        <f aca="false">G654*$N$7</f>
        <v>#VALUE!</v>
      </c>
      <c r="I654" s="176" t="e">
        <f aca="false">H654*$O$7</f>
        <v>#VALUE!</v>
      </c>
      <c r="J654" s="176" t="e">
        <f aca="false">I654*$P$7</f>
        <v>#VALUE!</v>
      </c>
      <c r="K654" s="68" t="e">
        <f aca="false">J654*$Q$7</f>
        <v>#VALUE!</v>
      </c>
      <c r="L654" s="68" t="e">
        <f aca="false">F654+G654+H654+I654+J654+K654</f>
        <v>#VALUE!</v>
      </c>
    </row>
    <row r="655" customFormat="false" ht="12.75" hidden="false" customHeight="true" outlineLevel="0" collapsed="false">
      <c r="A655" s="65"/>
      <c r="B655" s="19"/>
      <c r="C655" s="19"/>
      <c r="D655" s="77" t="s">
        <v>30</v>
      </c>
      <c r="E655" s="67"/>
      <c r="F655" s="178" t="s">
        <v>89</v>
      </c>
      <c r="G655" s="178" t="s">
        <v>89</v>
      </c>
      <c r="H655" s="68" t="e">
        <f aca="false">G655*$N$7</f>
        <v>#VALUE!</v>
      </c>
      <c r="I655" s="176" t="e">
        <f aca="false">H655*$O$7</f>
        <v>#VALUE!</v>
      </c>
      <c r="J655" s="176" t="e">
        <f aca="false">I655*$P$7</f>
        <v>#VALUE!</v>
      </c>
      <c r="K655" s="68" t="e">
        <f aca="false">J655*$Q$7</f>
        <v>#VALUE!</v>
      </c>
      <c r="L655" s="68" t="e">
        <f aca="false">F655+G655+H655+I655+J655+K655</f>
        <v>#VALUE!</v>
      </c>
    </row>
    <row r="656" customFormat="false" ht="12.75" hidden="false" customHeight="true" outlineLevel="0" collapsed="false">
      <c r="A656" s="65"/>
      <c r="B656" s="19"/>
      <c r="C656" s="19"/>
      <c r="D656" s="77" t="s">
        <v>281</v>
      </c>
      <c r="E656" s="67"/>
      <c r="F656" s="178" t="s">
        <v>89</v>
      </c>
      <c r="G656" s="178" t="s">
        <v>89</v>
      </c>
      <c r="H656" s="68" t="e">
        <f aca="false">G656*$N$7</f>
        <v>#VALUE!</v>
      </c>
      <c r="I656" s="176" t="e">
        <f aca="false">H656*$O$7</f>
        <v>#VALUE!</v>
      </c>
      <c r="J656" s="176" t="e">
        <f aca="false">I656*$P$7</f>
        <v>#VALUE!</v>
      </c>
      <c r="K656" s="68" t="e">
        <f aca="false">J656*$Q$7</f>
        <v>#VALUE!</v>
      </c>
      <c r="L656" s="68" t="e">
        <f aca="false">F656+G656+H656+I656+J656+K656</f>
        <v>#VALUE!</v>
      </c>
    </row>
    <row r="657" customFormat="false" ht="12.75" hidden="false" customHeight="true" outlineLevel="0" collapsed="false">
      <c r="A657" s="65"/>
      <c r="B657" s="19"/>
      <c r="C657" s="19"/>
      <c r="D657" s="77" t="s">
        <v>32</v>
      </c>
      <c r="E657" s="67"/>
      <c r="F657" s="178" t="s">
        <v>89</v>
      </c>
      <c r="G657" s="178" t="s">
        <v>89</v>
      </c>
      <c r="H657" s="68" t="e">
        <f aca="false">G657*$N$7</f>
        <v>#VALUE!</v>
      </c>
      <c r="I657" s="176" t="e">
        <f aca="false">H657*$O$7</f>
        <v>#VALUE!</v>
      </c>
      <c r="J657" s="176" t="e">
        <f aca="false">I657*$P$7</f>
        <v>#VALUE!</v>
      </c>
      <c r="K657" s="68" t="e">
        <f aca="false">J657*$Q$7</f>
        <v>#VALUE!</v>
      </c>
      <c r="L657" s="68" t="e">
        <f aca="false">F657+G657+H657+I657+J657+K657</f>
        <v>#VALUE!</v>
      </c>
    </row>
    <row r="658" customFormat="false" ht="17.25" hidden="false" customHeight="true" outlineLevel="0" collapsed="false">
      <c r="A658" s="20" t="s">
        <v>202</v>
      </c>
      <c r="B658" s="19" t="s">
        <v>579</v>
      </c>
      <c r="C658" s="19" t="s">
        <v>388</v>
      </c>
      <c r="D658" s="77" t="s">
        <v>28</v>
      </c>
      <c r="E658" s="67"/>
      <c r="F658" s="132" t="e">
        <f aca="false">F659+F660+F661+F662</f>
        <v>#VALUE!</v>
      </c>
      <c r="G658" s="132" t="e">
        <f aca="false">G659+G660+G661+G662</f>
        <v>#VALUE!</v>
      </c>
      <c r="H658" s="132" t="e">
        <f aca="false">H659+H660+H661+H662</f>
        <v>#VALUE!</v>
      </c>
      <c r="I658" s="185" t="e">
        <f aca="false">I659+I660+I661+I662</f>
        <v>#VALUE!</v>
      </c>
      <c r="J658" s="185" t="e">
        <f aca="false">J659+J660+J661+J662</f>
        <v>#VALUE!</v>
      </c>
      <c r="K658" s="132" t="e">
        <f aca="false">K659+K660+K661+K662</f>
        <v>#VALUE!</v>
      </c>
      <c r="L658" s="132" t="e">
        <f aca="false">L659+L660+L661+L662</f>
        <v>#VALUE!</v>
      </c>
    </row>
    <row r="659" customFormat="false" ht="12.75" hidden="false" customHeight="true" outlineLevel="0" collapsed="false">
      <c r="A659" s="65"/>
      <c r="B659" s="19"/>
      <c r="C659" s="19"/>
      <c r="D659" s="77" t="s">
        <v>29</v>
      </c>
      <c r="E659" s="67"/>
      <c r="F659" s="178" t="s">
        <v>89</v>
      </c>
      <c r="G659" s="178" t="s">
        <v>89</v>
      </c>
      <c r="H659" s="68" t="e">
        <f aca="false">G659*$N$7</f>
        <v>#VALUE!</v>
      </c>
      <c r="I659" s="176" t="e">
        <f aca="false">H659*$O$7</f>
        <v>#VALUE!</v>
      </c>
      <c r="J659" s="176" t="e">
        <f aca="false">I659*$P$7</f>
        <v>#VALUE!</v>
      </c>
      <c r="K659" s="68" t="e">
        <f aca="false">J659*$Q$7</f>
        <v>#VALUE!</v>
      </c>
      <c r="L659" s="68" t="e">
        <f aca="false">F659+G659+H659+I659+J659+K659</f>
        <v>#VALUE!</v>
      </c>
    </row>
    <row r="660" customFormat="false" ht="12.75" hidden="false" customHeight="true" outlineLevel="0" collapsed="false">
      <c r="A660" s="65"/>
      <c r="B660" s="19"/>
      <c r="C660" s="19"/>
      <c r="D660" s="77" t="s">
        <v>30</v>
      </c>
      <c r="E660" s="67"/>
      <c r="F660" s="178" t="s">
        <v>89</v>
      </c>
      <c r="G660" s="178" t="s">
        <v>89</v>
      </c>
      <c r="H660" s="68" t="e">
        <f aca="false">G660*$N$7</f>
        <v>#VALUE!</v>
      </c>
      <c r="I660" s="176" t="e">
        <f aca="false">H660*$O$7</f>
        <v>#VALUE!</v>
      </c>
      <c r="J660" s="176" t="e">
        <f aca="false">I660*$P$7</f>
        <v>#VALUE!</v>
      </c>
      <c r="K660" s="68" t="e">
        <f aca="false">J660*$Q$7</f>
        <v>#VALUE!</v>
      </c>
      <c r="L660" s="68" t="e">
        <f aca="false">F660+G660+H660+I660+J660+K660</f>
        <v>#VALUE!</v>
      </c>
    </row>
    <row r="661" customFormat="false" ht="12.75" hidden="false" customHeight="true" outlineLevel="0" collapsed="false">
      <c r="A661" s="65"/>
      <c r="B661" s="19"/>
      <c r="C661" s="19"/>
      <c r="D661" s="77" t="s">
        <v>281</v>
      </c>
      <c r="E661" s="67"/>
      <c r="F661" s="178" t="s">
        <v>89</v>
      </c>
      <c r="G661" s="178" t="s">
        <v>89</v>
      </c>
      <c r="H661" s="68" t="e">
        <f aca="false">G661*$N$7</f>
        <v>#VALUE!</v>
      </c>
      <c r="I661" s="176" t="e">
        <f aca="false">H661*$O$7</f>
        <v>#VALUE!</v>
      </c>
      <c r="J661" s="176" t="e">
        <f aca="false">I661*$P$7</f>
        <v>#VALUE!</v>
      </c>
      <c r="K661" s="68" t="e">
        <f aca="false">J661*$Q$7</f>
        <v>#VALUE!</v>
      </c>
      <c r="L661" s="68" t="e">
        <f aca="false">F661+G661+H661+I661+J661+K661</f>
        <v>#VALUE!</v>
      </c>
    </row>
    <row r="662" customFormat="false" ht="12.75" hidden="false" customHeight="true" outlineLevel="0" collapsed="false">
      <c r="A662" s="65"/>
      <c r="B662" s="19"/>
      <c r="C662" s="19"/>
      <c r="D662" s="77" t="s">
        <v>32</v>
      </c>
      <c r="E662" s="67"/>
      <c r="F662" s="178" t="s">
        <v>89</v>
      </c>
      <c r="G662" s="178" t="s">
        <v>89</v>
      </c>
      <c r="H662" s="68" t="e">
        <f aca="false">G662*$N$7</f>
        <v>#VALUE!</v>
      </c>
      <c r="I662" s="176" t="e">
        <f aca="false">H662*$O$7</f>
        <v>#VALUE!</v>
      </c>
      <c r="J662" s="176" t="e">
        <f aca="false">I662*$P$7</f>
        <v>#VALUE!</v>
      </c>
      <c r="K662" s="68" t="e">
        <f aca="false">J662*$Q$7</f>
        <v>#VALUE!</v>
      </c>
      <c r="L662" s="68" t="e">
        <f aca="false">F662+G662+H662+I662+J662+K662</f>
        <v>#VALUE!</v>
      </c>
    </row>
    <row r="663" customFormat="false" ht="24" hidden="false" customHeight="true" outlineLevel="0" collapsed="false">
      <c r="A663" s="20" t="s">
        <v>204</v>
      </c>
      <c r="B663" s="18" t="s">
        <v>394</v>
      </c>
      <c r="C663" s="19" t="s">
        <v>388</v>
      </c>
      <c r="D663" s="77" t="s">
        <v>28</v>
      </c>
      <c r="E663" s="67"/>
      <c r="F663" s="132" t="e">
        <f aca="false">F664+F665+F666+F667</f>
        <v>#VALUE!</v>
      </c>
      <c r="G663" s="132" t="e">
        <f aca="false">G664+G665+G666+G667</f>
        <v>#VALUE!</v>
      </c>
      <c r="H663" s="132" t="e">
        <f aca="false">H664+H665+H666+H667</f>
        <v>#VALUE!</v>
      </c>
      <c r="I663" s="185" t="e">
        <f aca="false">I664+I665+I666+I667</f>
        <v>#VALUE!</v>
      </c>
      <c r="J663" s="185" t="e">
        <f aca="false">J664+J665+J666+J667</f>
        <v>#VALUE!</v>
      </c>
      <c r="K663" s="132" t="e">
        <f aca="false">K664+K665+K666+K667</f>
        <v>#VALUE!</v>
      </c>
      <c r="L663" s="132" t="e">
        <f aca="false">L664+L665+L666+L667</f>
        <v>#VALUE!</v>
      </c>
    </row>
    <row r="664" customFormat="false" ht="12.75" hidden="false" customHeight="true" outlineLevel="0" collapsed="false">
      <c r="A664" s="65"/>
      <c r="B664" s="18"/>
      <c r="C664" s="19"/>
      <c r="D664" s="77" t="s">
        <v>29</v>
      </c>
      <c r="E664" s="67"/>
      <c r="F664" s="178" t="s">
        <v>89</v>
      </c>
      <c r="G664" s="178" t="s">
        <v>89</v>
      </c>
      <c r="H664" s="68" t="e">
        <f aca="false">G664*$N$7</f>
        <v>#VALUE!</v>
      </c>
      <c r="I664" s="176" t="e">
        <f aca="false">H664*$O$7</f>
        <v>#VALUE!</v>
      </c>
      <c r="J664" s="176" t="e">
        <f aca="false">I664*$P$7</f>
        <v>#VALUE!</v>
      </c>
      <c r="K664" s="68" t="e">
        <f aca="false">J664*$Q$7</f>
        <v>#VALUE!</v>
      </c>
      <c r="L664" s="68" t="e">
        <f aca="false">F664+G664+H664+I664+J664+K664</f>
        <v>#VALUE!</v>
      </c>
    </row>
    <row r="665" customFormat="false" ht="12.75" hidden="false" customHeight="true" outlineLevel="0" collapsed="false">
      <c r="A665" s="65"/>
      <c r="B665" s="18"/>
      <c r="C665" s="19"/>
      <c r="D665" s="77" t="s">
        <v>30</v>
      </c>
      <c r="E665" s="67"/>
      <c r="F665" s="178" t="s">
        <v>89</v>
      </c>
      <c r="G665" s="178" t="s">
        <v>89</v>
      </c>
      <c r="H665" s="68" t="e">
        <f aca="false">G665*$N$7</f>
        <v>#VALUE!</v>
      </c>
      <c r="I665" s="176" t="e">
        <f aca="false">H665*$O$7</f>
        <v>#VALUE!</v>
      </c>
      <c r="J665" s="176" t="e">
        <f aca="false">I665*$P$7</f>
        <v>#VALUE!</v>
      </c>
      <c r="K665" s="68" t="e">
        <f aca="false">J665*$Q$7</f>
        <v>#VALUE!</v>
      </c>
      <c r="L665" s="68" t="e">
        <f aca="false">F665+G665+H665+I665+J665+K665</f>
        <v>#VALUE!</v>
      </c>
    </row>
    <row r="666" customFormat="false" ht="12.75" hidden="false" customHeight="true" outlineLevel="0" collapsed="false">
      <c r="A666" s="65"/>
      <c r="B666" s="18"/>
      <c r="C666" s="19"/>
      <c r="D666" s="77" t="s">
        <v>281</v>
      </c>
      <c r="E666" s="67"/>
      <c r="F666" s="178" t="s">
        <v>580</v>
      </c>
      <c r="G666" s="178" t="s">
        <v>580</v>
      </c>
      <c r="H666" s="68" t="e">
        <f aca="false">G666*$N$7</f>
        <v>#VALUE!</v>
      </c>
      <c r="I666" s="176" t="e">
        <f aca="false">H666*$O$7</f>
        <v>#VALUE!</v>
      </c>
      <c r="J666" s="176" t="e">
        <f aca="false">I666*$P$7</f>
        <v>#VALUE!</v>
      </c>
      <c r="K666" s="68" t="e">
        <f aca="false">J666*$Q$7</f>
        <v>#VALUE!</v>
      </c>
      <c r="L666" s="68" t="e">
        <f aca="false">F666+G666+H666+I666+J666+K666</f>
        <v>#VALUE!</v>
      </c>
    </row>
    <row r="667" customFormat="false" ht="12.75" hidden="false" customHeight="true" outlineLevel="0" collapsed="false">
      <c r="A667" s="65"/>
      <c r="B667" s="18"/>
      <c r="C667" s="19"/>
      <c r="D667" s="77" t="s">
        <v>32</v>
      </c>
      <c r="E667" s="67"/>
      <c r="F667" s="178"/>
      <c r="G667" s="178"/>
      <c r="H667" s="68" t="n">
        <f aca="false">G667*$N$7</f>
        <v>0</v>
      </c>
      <c r="I667" s="176" t="n">
        <f aca="false">H667*$O$7</f>
        <v>0</v>
      </c>
      <c r="J667" s="176" t="n">
        <f aca="false">I667*$P$7</f>
        <v>0</v>
      </c>
      <c r="K667" s="68" t="n">
        <f aca="false">J667*$Q$7</f>
        <v>0</v>
      </c>
      <c r="L667" s="68" t="n">
        <f aca="false">F667+G667+H667+I667+J667+K667</f>
        <v>0</v>
      </c>
    </row>
    <row r="668" customFormat="false" ht="12" hidden="false" customHeight="true" outlineLevel="0" collapsed="false">
      <c r="A668" s="20" t="s">
        <v>581</v>
      </c>
      <c r="B668" s="19" t="s">
        <v>395</v>
      </c>
      <c r="C668" s="19" t="s">
        <v>388</v>
      </c>
      <c r="D668" s="77" t="s">
        <v>28</v>
      </c>
      <c r="E668" s="67"/>
      <c r="F668" s="132" t="e">
        <f aca="false">F669+F670+F671+F672</f>
        <v>#VALUE!</v>
      </c>
      <c r="G668" s="132" t="e">
        <f aca="false">G669+G670+G671+G672</f>
        <v>#VALUE!</v>
      </c>
      <c r="H668" s="132" t="e">
        <f aca="false">H669+H670+H671+H672</f>
        <v>#VALUE!</v>
      </c>
      <c r="I668" s="185" t="e">
        <f aca="false">I669+I670+I671+I672</f>
        <v>#VALUE!</v>
      </c>
      <c r="J668" s="185" t="e">
        <f aca="false">J669+J670+J671+J672</f>
        <v>#VALUE!</v>
      </c>
      <c r="K668" s="132" t="e">
        <f aca="false">K669+K670+K671+K672</f>
        <v>#VALUE!</v>
      </c>
      <c r="L668" s="132" t="e">
        <f aca="false">L669+L670+L671+L672</f>
        <v>#VALUE!</v>
      </c>
    </row>
    <row r="669" customFormat="false" ht="12.75" hidden="false" customHeight="true" outlineLevel="0" collapsed="false">
      <c r="A669" s="65"/>
      <c r="B669" s="19"/>
      <c r="C669" s="19"/>
      <c r="D669" s="77" t="s">
        <v>29</v>
      </c>
      <c r="E669" s="67"/>
      <c r="F669" s="178" t="s">
        <v>89</v>
      </c>
      <c r="G669" s="178" t="s">
        <v>89</v>
      </c>
      <c r="H669" s="68" t="e">
        <f aca="false">G669*$N$7</f>
        <v>#VALUE!</v>
      </c>
      <c r="I669" s="176" t="e">
        <f aca="false">H669*$O$7</f>
        <v>#VALUE!</v>
      </c>
      <c r="J669" s="176" t="e">
        <f aca="false">I669*$P$7</f>
        <v>#VALUE!</v>
      </c>
      <c r="K669" s="68" t="e">
        <f aca="false">J669*$Q$7</f>
        <v>#VALUE!</v>
      </c>
      <c r="L669" s="68" t="e">
        <f aca="false">F669+G669+H669+I669+J669+K669</f>
        <v>#VALUE!</v>
      </c>
    </row>
    <row r="670" customFormat="false" ht="12.75" hidden="false" customHeight="true" outlineLevel="0" collapsed="false">
      <c r="A670" s="65"/>
      <c r="B670" s="19"/>
      <c r="C670" s="19"/>
      <c r="D670" s="77" t="s">
        <v>30</v>
      </c>
      <c r="E670" s="67"/>
      <c r="F670" s="178" t="s">
        <v>582</v>
      </c>
      <c r="G670" s="178" t="s">
        <v>583</v>
      </c>
      <c r="H670" s="68" t="e">
        <f aca="false">G670*$N$7</f>
        <v>#VALUE!</v>
      </c>
      <c r="I670" s="176" t="e">
        <f aca="false">H670*$O$7</f>
        <v>#VALUE!</v>
      </c>
      <c r="J670" s="176" t="e">
        <f aca="false">I670*$P$7</f>
        <v>#VALUE!</v>
      </c>
      <c r="K670" s="68" t="e">
        <f aca="false">J670*$Q$7</f>
        <v>#VALUE!</v>
      </c>
      <c r="L670" s="68" t="e">
        <f aca="false">F670+G670+H670+I670+J670+K670</f>
        <v>#VALUE!</v>
      </c>
    </row>
    <row r="671" customFormat="false" ht="12.75" hidden="false" customHeight="true" outlineLevel="0" collapsed="false">
      <c r="A671" s="65"/>
      <c r="B671" s="19"/>
      <c r="C671" s="19"/>
      <c r="D671" s="77" t="s">
        <v>281</v>
      </c>
      <c r="E671" s="67"/>
      <c r="F671" s="178" t="s">
        <v>584</v>
      </c>
      <c r="G671" s="178" t="s">
        <v>584</v>
      </c>
      <c r="H671" s="68" t="e">
        <f aca="false">G671*$N$7</f>
        <v>#VALUE!</v>
      </c>
      <c r="I671" s="176" t="e">
        <f aca="false">H671*$O$7</f>
        <v>#VALUE!</v>
      </c>
      <c r="J671" s="176" t="e">
        <f aca="false">I671*$P$7</f>
        <v>#VALUE!</v>
      </c>
      <c r="K671" s="68" t="e">
        <f aca="false">J671*$Q$7</f>
        <v>#VALUE!</v>
      </c>
      <c r="L671" s="68" t="e">
        <f aca="false">F671+G671+H671+I671+J671+K671</f>
        <v>#VALUE!</v>
      </c>
    </row>
    <row r="672" customFormat="false" ht="12.75" hidden="false" customHeight="true" outlineLevel="0" collapsed="false">
      <c r="A672" s="65"/>
      <c r="B672" s="19"/>
      <c r="C672" s="19"/>
      <c r="D672" s="77" t="s">
        <v>32</v>
      </c>
      <c r="E672" s="67"/>
      <c r="F672" s="178" t="s">
        <v>89</v>
      </c>
      <c r="G672" s="178" t="s">
        <v>89</v>
      </c>
      <c r="H672" s="68" t="e">
        <f aca="false">G672*$N$7</f>
        <v>#VALUE!</v>
      </c>
      <c r="I672" s="176" t="e">
        <f aca="false">H672*$O$7</f>
        <v>#VALUE!</v>
      </c>
      <c r="J672" s="176" t="e">
        <f aca="false">I672*$P$7</f>
        <v>#VALUE!</v>
      </c>
      <c r="K672" s="68" t="e">
        <f aca="false">J672*$Q$7</f>
        <v>#VALUE!</v>
      </c>
      <c r="L672" s="68" t="e">
        <f aca="false">F672+G672+H672+I672+J672+K672</f>
        <v>#VALUE!</v>
      </c>
    </row>
    <row r="673" customFormat="false" ht="14.25" hidden="false" customHeight="true" outlineLevel="0" collapsed="false">
      <c r="A673" s="20" t="s">
        <v>585</v>
      </c>
      <c r="B673" s="19" t="s">
        <v>396</v>
      </c>
      <c r="C673" s="19" t="s">
        <v>388</v>
      </c>
      <c r="D673" s="77" t="s">
        <v>28</v>
      </c>
      <c r="E673" s="67"/>
      <c r="F673" s="132" t="e">
        <f aca="false">F674+F675+F676+F677</f>
        <v>#VALUE!</v>
      </c>
      <c r="G673" s="132" t="e">
        <f aca="false">G674+G675+G676+G677</f>
        <v>#VALUE!</v>
      </c>
      <c r="H673" s="132" t="e">
        <f aca="false">H674+H675+H676+H677</f>
        <v>#VALUE!</v>
      </c>
      <c r="I673" s="185" t="e">
        <f aca="false">I674+I675+I676+I677</f>
        <v>#VALUE!</v>
      </c>
      <c r="J673" s="185" t="e">
        <f aca="false">J674+J675+J676+J677</f>
        <v>#VALUE!</v>
      </c>
      <c r="K673" s="132" t="e">
        <f aca="false">K674+K675+K676+K677</f>
        <v>#VALUE!</v>
      </c>
      <c r="L673" s="132" t="e">
        <f aca="false">L674+L675+L676+L677</f>
        <v>#VALUE!</v>
      </c>
    </row>
    <row r="674" customFormat="false" ht="12.75" hidden="false" customHeight="true" outlineLevel="0" collapsed="false">
      <c r="A674" s="65"/>
      <c r="B674" s="19"/>
      <c r="C674" s="19"/>
      <c r="D674" s="77" t="s">
        <v>29</v>
      </c>
      <c r="E674" s="67"/>
      <c r="F674" s="178" t="s">
        <v>89</v>
      </c>
      <c r="G674" s="178" t="s">
        <v>89</v>
      </c>
      <c r="H674" s="68" t="e">
        <f aca="false">G674*$N$7</f>
        <v>#VALUE!</v>
      </c>
      <c r="I674" s="176" t="e">
        <f aca="false">H674*$O$7</f>
        <v>#VALUE!</v>
      </c>
      <c r="J674" s="176" t="e">
        <f aca="false">I674*$P$7</f>
        <v>#VALUE!</v>
      </c>
      <c r="K674" s="68" t="e">
        <f aca="false">J674*$Q$7</f>
        <v>#VALUE!</v>
      </c>
      <c r="L674" s="68" t="e">
        <f aca="false">F674+G674+H674+I674+J674+K674</f>
        <v>#VALUE!</v>
      </c>
    </row>
    <row r="675" customFormat="false" ht="12.75" hidden="false" customHeight="true" outlineLevel="0" collapsed="false">
      <c r="A675" s="65"/>
      <c r="B675" s="19"/>
      <c r="C675" s="19"/>
      <c r="D675" s="77" t="s">
        <v>30</v>
      </c>
      <c r="E675" s="67"/>
      <c r="F675" s="178" t="s">
        <v>586</v>
      </c>
      <c r="G675" s="178" t="s">
        <v>586</v>
      </c>
      <c r="H675" s="68" t="e">
        <f aca="false">G675*$N$7</f>
        <v>#VALUE!</v>
      </c>
      <c r="I675" s="176" t="e">
        <f aca="false">H675*$O$7</f>
        <v>#VALUE!</v>
      </c>
      <c r="J675" s="176" t="e">
        <f aca="false">I675*$P$7</f>
        <v>#VALUE!</v>
      </c>
      <c r="K675" s="68" t="e">
        <f aca="false">J675*$Q$7</f>
        <v>#VALUE!</v>
      </c>
      <c r="L675" s="68" t="e">
        <f aca="false">F675+G675+H675+I675+J675+K675</f>
        <v>#VALUE!</v>
      </c>
    </row>
    <row r="676" customFormat="false" ht="12.75" hidden="false" customHeight="true" outlineLevel="0" collapsed="false">
      <c r="A676" s="65"/>
      <c r="B676" s="19"/>
      <c r="C676" s="19"/>
      <c r="D676" s="77" t="s">
        <v>281</v>
      </c>
      <c r="E676" s="67"/>
      <c r="F676" s="178" t="s">
        <v>89</v>
      </c>
      <c r="G676" s="178" t="s">
        <v>89</v>
      </c>
      <c r="H676" s="68" t="e">
        <f aca="false">G676*$N$7</f>
        <v>#VALUE!</v>
      </c>
      <c r="I676" s="176" t="e">
        <f aca="false">H676*$O$7</f>
        <v>#VALUE!</v>
      </c>
      <c r="J676" s="176" t="e">
        <f aca="false">I676*$P$7</f>
        <v>#VALUE!</v>
      </c>
      <c r="K676" s="68" t="e">
        <f aca="false">J676*$Q$7</f>
        <v>#VALUE!</v>
      </c>
      <c r="L676" s="68" t="e">
        <f aca="false">F676+G676+H676+I676+J676+K676</f>
        <v>#VALUE!</v>
      </c>
    </row>
    <row r="677" customFormat="false" ht="12.75" hidden="false" customHeight="true" outlineLevel="0" collapsed="false">
      <c r="A677" s="65"/>
      <c r="B677" s="19"/>
      <c r="C677" s="19"/>
      <c r="D677" s="77" t="s">
        <v>32</v>
      </c>
      <c r="E677" s="67"/>
      <c r="F677" s="178"/>
      <c r="G677" s="178"/>
      <c r="H677" s="68" t="n">
        <f aca="false">G677*$N$7</f>
        <v>0</v>
      </c>
      <c r="I677" s="176" t="n">
        <f aca="false">H677*$O$7</f>
        <v>0</v>
      </c>
      <c r="J677" s="176" t="n">
        <f aca="false">I677*$P$7</f>
        <v>0</v>
      </c>
      <c r="K677" s="68" t="n">
        <f aca="false">J677*$Q$7</f>
        <v>0</v>
      </c>
      <c r="L677" s="68" t="n">
        <f aca="false">F677+G677+H677+I677+J677+K677</f>
        <v>0</v>
      </c>
    </row>
    <row r="678" s="83" customFormat="true" ht="27.75" hidden="false" customHeight="true" outlineLevel="0" collapsed="false">
      <c r="A678" s="78" t="s">
        <v>397</v>
      </c>
      <c r="B678" s="113" t="s">
        <v>587</v>
      </c>
      <c r="C678" s="79" t="s">
        <v>27</v>
      </c>
      <c r="D678" s="79" t="s">
        <v>28</v>
      </c>
      <c r="E678" s="126"/>
      <c r="F678" s="81" t="e">
        <f aca="false">F679+F680+F681+F682</f>
        <v>#VALUE!</v>
      </c>
      <c r="G678" s="81" t="e">
        <f aca="false">G679+G680+G681+G682</f>
        <v>#VALUE!</v>
      </c>
      <c r="H678" s="81" t="e">
        <f aca="false">H679+H680+H681+H682</f>
        <v>#VALUE!</v>
      </c>
      <c r="I678" s="81" t="e">
        <f aca="false">I679+I680+I681+I682</f>
        <v>#VALUE!</v>
      </c>
      <c r="J678" s="81" t="e">
        <f aca="false">J679+J680+J681+J682</f>
        <v>#VALUE!</v>
      </c>
      <c r="K678" s="81" t="e">
        <f aca="false">K679+K680+K681+K682</f>
        <v>#VALUE!</v>
      </c>
      <c r="L678" s="81" t="e">
        <f aca="false">L679+L680+L681+L682</f>
        <v>#VALUE!</v>
      </c>
      <c r="M678" s="82" t="s">
        <v>371</v>
      </c>
    </row>
    <row r="679" customFormat="false" ht="12.75" hidden="false" customHeight="true" outlineLevel="0" collapsed="false">
      <c r="A679" s="65"/>
      <c r="B679" s="113"/>
      <c r="C679" s="66"/>
      <c r="D679" s="77" t="s">
        <v>29</v>
      </c>
      <c r="E679" s="67"/>
      <c r="F679" s="68" t="e">
        <f aca="false">F684</f>
        <v>#VALUE!</v>
      </c>
      <c r="G679" s="68" t="e">
        <f aca="false">G684</f>
        <v>#VALUE!</v>
      </c>
      <c r="H679" s="68" t="e">
        <f aca="false">H684</f>
        <v>#VALUE!</v>
      </c>
      <c r="I679" s="68" t="e">
        <f aca="false">I684</f>
        <v>#VALUE!</v>
      </c>
      <c r="J679" s="68" t="e">
        <f aca="false">J684</f>
        <v>#VALUE!</v>
      </c>
      <c r="K679" s="68" t="e">
        <f aca="false">K684</f>
        <v>#VALUE!</v>
      </c>
      <c r="L679" s="68" t="e">
        <f aca="false">F679+G679+H679+I679+J679+K679</f>
        <v>#VALUE!</v>
      </c>
    </row>
    <row r="680" customFormat="false" ht="12.75" hidden="false" customHeight="true" outlineLevel="0" collapsed="false">
      <c r="A680" s="65"/>
      <c r="B680" s="113"/>
      <c r="C680" s="66"/>
      <c r="D680" s="77" t="s">
        <v>30</v>
      </c>
      <c r="E680" s="67"/>
      <c r="F680" s="68" t="e">
        <f aca="false">F685</f>
        <v>#VALUE!</v>
      </c>
      <c r="G680" s="68" t="e">
        <f aca="false">G685</f>
        <v>#VALUE!</v>
      </c>
      <c r="H680" s="68" t="e">
        <f aca="false">H685</f>
        <v>#VALUE!</v>
      </c>
      <c r="I680" s="68" t="e">
        <f aca="false">I685</f>
        <v>#VALUE!</v>
      </c>
      <c r="J680" s="68" t="e">
        <f aca="false">J685</f>
        <v>#VALUE!</v>
      </c>
      <c r="K680" s="68" t="e">
        <f aca="false">K685</f>
        <v>#VALUE!</v>
      </c>
      <c r="L680" s="68" t="e">
        <f aca="false">F680+G680+H680+I680+J680+K680</f>
        <v>#VALUE!</v>
      </c>
    </row>
    <row r="681" customFormat="false" ht="12.75" hidden="false" customHeight="true" outlineLevel="0" collapsed="false">
      <c r="A681" s="65"/>
      <c r="B681" s="113"/>
      <c r="C681" s="66"/>
      <c r="D681" s="77" t="s">
        <v>281</v>
      </c>
      <c r="E681" s="67"/>
      <c r="F681" s="68" t="e">
        <f aca="false">F686</f>
        <v>#VALUE!</v>
      </c>
      <c r="G681" s="68" t="e">
        <f aca="false">G686</f>
        <v>#VALUE!</v>
      </c>
      <c r="H681" s="68" t="e">
        <f aca="false">H686</f>
        <v>#VALUE!</v>
      </c>
      <c r="I681" s="68" t="e">
        <f aca="false">I686</f>
        <v>#VALUE!</v>
      </c>
      <c r="J681" s="68" t="e">
        <f aca="false">J686</f>
        <v>#VALUE!</v>
      </c>
      <c r="K681" s="68" t="e">
        <f aca="false">K686</f>
        <v>#VALUE!</v>
      </c>
      <c r="L681" s="68" t="e">
        <f aca="false">F681+G681+H681+I681+J681+K681</f>
        <v>#VALUE!</v>
      </c>
    </row>
    <row r="682" customFormat="false" ht="12.75" hidden="false" customHeight="true" outlineLevel="0" collapsed="false">
      <c r="A682" s="65"/>
      <c r="B682" s="113"/>
      <c r="C682" s="66"/>
      <c r="D682" s="77" t="s">
        <v>32</v>
      </c>
      <c r="E682" s="67"/>
      <c r="F682" s="68" t="e">
        <f aca="false">F687</f>
        <v>#VALUE!</v>
      </c>
      <c r="G682" s="68" t="e">
        <f aca="false">G687</f>
        <v>#VALUE!</v>
      </c>
      <c r="H682" s="68" t="e">
        <f aca="false">H687</f>
        <v>#VALUE!</v>
      </c>
      <c r="I682" s="68" t="e">
        <f aca="false">I687</f>
        <v>#VALUE!</v>
      </c>
      <c r="J682" s="68" t="e">
        <f aca="false">J687</f>
        <v>#VALUE!</v>
      </c>
      <c r="K682" s="68" t="e">
        <f aca="false">K687</f>
        <v>#VALUE!</v>
      </c>
      <c r="L682" s="68" t="e">
        <f aca="false">F682+G682+H682+I682+J682+K682</f>
        <v>#VALUE!</v>
      </c>
    </row>
    <row r="683" customFormat="false" ht="27" hidden="false" customHeight="true" outlineLevel="0" collapsed="false">
      <c r="A683" s="65"/>
      <c r="B683" s="113"/>
      <c r="C683" s="113" t="s">
        <v>35</v>
      </c>
      <c r="D683" s="79" t="s">
        <v>28</v>
      </c>
      <c r="E683" s="67"/>
      <c r="F683" s="81" t="e">
        <f aca="false">F684+F685+F686+F687</f>
        <v>#VALUE!</v>
      </c>
      <c r="G683" s="81" t="e">
        <f aca="false">G684+G685+G686+G687</f>
        <v>#VALUE!</v>
      </c>
      <c r="H683" s="81" t="e">
        <f aca="false">H684+H685+H686+H687</f>
        <v>#VALUE!</v>
      </c>
      <c r="I683" s="81" t="e">
        <f aca="false">I684+I685+I686+I687</f>
        <v>#VALUE!</v>
      </c>
      <c r="J683" s="81" t="e">
        <f aca="false">J684+J685+J686+J687</f>
        <v>#VALUE!</v>
      </c>
      <c r="K683" s="81" t="e">
        <f aca="false">K684+K685+K686+K687</f>
        <v>#VALUE!</v>
      </c>
      <c r="L683" s="81" t="e">
        <f aca="false">L684+L685+L686+L687</f>
        <v>#VALUE!</v>
      </c>
    </row>
    <row r="684" customFormat="false" ht="12.75" hidden="false" customHeight="true" outlineLevel="0" collapsed="false">
      <c r="A684" s="65"/>
      <c r="B684" s="113"/>
      <c r="C684" s="113"/>
      <c r="D684" s="77" t="s">
        <v>29</v>
      </c>
      <c r="E684" s="67"/>
      <c r="F684" s="68" t="e">
        <f aca="false">F689+F694+F699+F704+F709+F714</f>
        <v>#VALUE!</v>
      </c>
      <c r="G684" s="68" t="e">
        <f aca="false">G689+G694+G699+G704+G709+G714</f>
        <v>#VALUE!</v>
      </c>
      <c r="H684" s="68" t="e">
        <f aca="false">H689+H694+H699+H704+H709+H714</f>
        <v>#VALUE!</v>
      </c>
      <c r="I684" s="68" t="e">
        <f aca="false">I689+I694+I699+I704+I709+I714</f>
        <v>#VALUE!</v>
      </c>
      <c r="J684" s="68" t="e">
        <f aca="false">J689+J694+J699+J704+J709+J714</f>
        <v>#VALUE!</v>
      </c>
      <c r="K684" s="68" t="e">
        <f aca="false">K689+K694+K699+K704+K709+K714</f>
        <v>#VALUE!</v>
      </c>
      <c r="L684" s="68" t="e">
        <f aca="false">F684+G684+H684+I684+J684+K684</f>
        <v>#VALUE!</v>
      </c>
    </row>
    <row r="685" customFormat="false" ht="12.75" hidden="false" customHeight="true" outlineLevel="0" collapsed="false">
      <c r="A685" s="65"/>
      <c r="B685" s="113"/>
      <c r="C685" s="113"/>
      <c r="D685" s="77" t="s">
        <v>30</v>
      </c>
      <c r="E685" s="67"/>
      <c r="F685" s="68" t="e">
        <f aca="false">F690+F695+F700+F705+F710+F715</f>
        <v>#VALUE!</v>
      </c>
      <c r="G685" s="68" t="e">
        <f aca="false">G690+G695+G700+G705+G710+G715</f>
        <v>#VALUE!</v>
      </c>
      <c r="H685" s="68" t="e">
        <f aca="false">H690+H695+H700+H705+H710+H715</f>
        <v>#VALUE!</v>
      </c>
      <c r="I685" s="68" t="e">
        <f aca="false">I690+I695+I700+I705+I710+I715</f>
        <v>#VALUE!</v>
      </c>
      <c r="J685" s="68" t="e">
        <f aca="false">J690+J695+J700+J705+J710+J715</f>
        <v>#VALUE!</v>
      </c>
      <c r="K685" s="68" t="e">
        <f aca="false">K690+K695+K700+K705+K710+K715</f>
        <v>#VALUE!</v>
      </c>
      <c r="L685" s="68" t="e">
        <f aca="false">F685+G685+H685+I685+J685+K685</f>
        <v>#VALUE!</v>
      </c>
    </row>
    <row r="686" customFormat="false" ht="12.75" hidden="false" customHeight="true" outlineLevel="0" collapsed="false">
      <c r="A686" s="65"/>
      <c r="B686" s="113"/>
      <c r="C686" s="113"/>
      <c r="D686" s="77" t="s">
        <v>281</v>
      </c>
      <c r="E686" s="67"/>
      <c r="F686" s="68" t="e">
        <f aca="false">F691+F696+F701+F706+F711+F716</f>
        <v>#VALUE!</v>
      </c>
      <c r="G686" s="68" t="e">
        <f aca="false">G691+G696+G701+G706+G711+G716</f>
        <v>#VALUE!</v>
      </c>
      <c r="H686" s="68" t="e">
        <f aca="false">H691+H696+H701+H706+H711+H716</f>
        <v>#VALUE!</v>
      </c>
      <c r="I686" s="68" t="e">
        <f aca="false">I691+I696+I701+I706+I711+I716</f>
        <v>#VALUE!</v>
      </c>
      <c r="J686" s="68" t="e">
        <f aca="false">J691+J696+J701+J706+J711+J716</f>
        <v>#VALUE!</v>
      </c>
      <c r="K686" s="68" t="e">
        <f aca="false">K691+K696+K701+K706+K711+K716</f>
        <v>#VALUE!</v>
      </c>
      <c r="L686" s="68" t="e">
        <f aca="false">F686+G686+H686+I686+J686+K686</f>
        <v>#VALUE!</v>
      </c>
    </row>
    <row r="687" customFormat="false" ht="12.75" hidden="false" customHeight="true" outlineLevel="0" collapsed="false">
      <c r="A687" s="65"/>
      <c r="B687" s="113"/>
      <c r="C687" s="113"/>
      <c r="D687" s="77" t="s">
        <v>32</v>
      </c>
      <c r="E687" s="67"/>
      <c r="F687" s="68" t="e">
        <f aca="false">F692+F697+F702+F707+F712+F717</f>
        <v>#VALUE!</v>
      </c>
      <c r="G687" s="68" t="e">
        <f aca="false">G692+G697+G702+G707+G712+G717</f>
        <v>#VALUE!</v>
      </c>
      <c r="H687" s="68" t="e">
        <f aca="false">H692+H697+H702+H707+H712+H717</f>
        <v>#VALUE!</v>
      </c>
      <c r="I687" s="68" t="e">
        <f aca="false">I692+I697+I702+I707+I712+I717</f>
        <v>#VALUE!</v>
      </c>
      <c r="J687" s="68" t="e">
        <f aca="false">J692+J697+J702+J707+J712+J717</f>
        <v>#VALUE!</v>
      </c>
      <c r="K687" s="68" t="e">
        <f aca="false">K692+K697+K702+K707+K712+K717</f>
        <v>#VALUE!</v>
      </c>
      <c r="L687" s="68" t="e">
        <f aca="false">F687+G687+H687+I687+J687+K687</f>
        <v>#VALUE!</v>
      </c>
    </row>
    <row r="688" customFormat="false" ht="15" hidden="false" customHeight="true" outlineLevel="0" collapsed="false">
      <c r="A688" s="20" t="s">
        <v>399</v>
      </c>
      <c r="B688" s="19" t="s">
        <v>400</v>
      </c>
      <c r="C688" s="19" t="s">
        <v>35</v>
      </c>
      <c r="D688" s="77" t="s">
        <v>28</v>
      </c>
      <c r="E688" s="67"/>
      <c r="F688" s="81" t="e">
        <f aca="false">F689+F690+F691+F692</f>
        <v>#VALUE!</v>
      </c>
      <c r="G688" s="81" t="e">
        <f aca="false">G689+G690+G691+G692</f>
        <v>#VALUE!</v>
      </c>
      <c r="H688" s="81" t="e">
        <f aca="false">H689+H690+H691+H692</f>
        <v>#VALUE!</v>
      </c>
      <c r="I688" s="81" t="e">
        <f aca="false">I689+I690+I691+I692</f>
        <v>#VALUE!</v>
      </c>
      <c r="J688" s="81" t="e">
        <f aca="false">J689+J690+J691+J692</f>
        <v>#VALUE!</v>
      </c>
      <c r="K688" s="81" t="e">
        <f aca="false">K689+K690+K691+K692</f>
        <v>#VALUE!</v>
      </c>
      <c r="L688" s="81" t="e">
        <f aca="false">L689+L690+L691+L692</f>
        <v>#VALUE!</v>
      </c>
    </row>
    <row r="689" customFormat="false" ht="15" hidden="false" customHeight="true" outlineLevel="0" collapsed="false">
      <c r="A689" s="65"/>
      <c r="B689" s="19"/>
      <c r="C689" s="19"/>
      <c r="D689" s="77" t="s">
        <v>29</v>
      </c>
      <c r="E689" s="67"/>
      <c r="F689" s="178" t="s">
        <v>89</v>
      </c>
      <c r="G689" s="178" t="s">
        <v>89</v>
      </c>
      <c r="H689" s="68" t="e">
        <f aca="false">G689*$N$7</f>
        <v>#VALUE!</v>
      </c>
      <c r="I689" s="176" t="e">
        <f aca="false">H689*$O$7</f>
        <v>#VALUE!</v>
      </c>
      <c r="J689" s="176" t="e">
        <f aca="false">I689*$P$7</f>
        <v>#VALUE!</v>
      </c>
      <c r="K689" s="68" t="e">
        <f aca="false">J689*$Q$7</f>
        <v>#VALUE!</v>
      </c>
      <c r="L689" s="68" t="e">
        <f aca="false">F689+G689+H689+I689+J689+K689</f>
        <v>#VALUE!</v>
      </c>
    </row>
    <row r="690" customFormat="false" ht="15" hidden="false" customHeight="true" outlineLevel="0" collapsed="false">
      <c r="A690" s="65"/>
      <c r="B690" s="19"/>
      <c r="C690" s="19"/>
      <c r="D690" s="77" t="s">
        <v>30</v>
      </c>
      <c r="E690" s="67"/>
      <c r="F690" s="178" t="s">
        <v>401</v>
      </c>
      <c r="G690" s="178" t="s">
        <v>401</v>
      </c>
      <c r="H690" s="68" t="e">
        <f aca="false">G690*$N$7</f>
        <v>#VALUE!</v>
      </c>
      <c r="I690" s="176" t="e">
        <f aca="false">H690*$O$7</f>
        <v>#VALUE!</v>
      </c>
      <c r="J690" s="176" t="e">
        <f aca="false">I690*$P$7</f>
        <v>#VALUE!</v>
      </c>
      <c r="K690" s="68" t="e">
        <f aca="false">J690*$Q$7</f>
        <v>#VALUE!</v>
      </c>
      <c r="L690" s="68" t="e">
        <f aca="false">F690+G690+H690+I690+J690+K690</f>
        <v>#VALUE!</v>
      </c>
    </row>
    <row r="691" customFormat="false" ht="15" hidden="false" customHeight="true" outlineLevel="0" collapsed="false">
      <c r="A691" s="65"/>
      <c r="B691" s="19"/>
      <c r="C691" s="19"/>
      <c r="D691" s="77" t="s">
        <v>281</v>
      </c>
      <c r="E691" s="67"/>
      <c r="F691" s="178" t="s">
        <v>402</v>
      </c>
      <c r="G691" s="178" t="s">
        <v>402</v>
      </c>
      <c r="H691" s="68" t="e">
        <f aca="false">G691*$N$7</f>
        <v>#VALUE!</v>
      </c>
      <c r="I691" s="176" t="e">
        <f aca="false">H691*$O$7</f>
        <v>#VALUE!</v>
      </c>
      <c r="J691" s="176" t="e">
        <f aca="false">I691*$P$7</f>
        <v>#VALUE!</v>
      </c>
      <c r="K691" s="68" t="e">
        <f aca="false">J691*$Q$7</f>
        <v>#VALUE!</v>
      </c>
      <c r="L691" s="68" t="e">
        <f aca="false">F691+G691+H691+I691+J691+K691</f>
        <v>#VALUE!</v>
      </c>
    </row>
    <row r="692" customFormat="false" ht="15" hidden="false" customHeight="true" outlineLevel="0" collapsed="false">
      <c r="A692" s="65"/>
      <c r="B692" s="19"/>
      <c r="C692" s="19"/>
      <c r="D692" s="77" t="s">
        <v>32</v>
      </c>
      <c r="E692" s="67"/>
      <c r="F692" s="178" t="s">
        <v>89</v>
      </c>
      <c r="G692" s="178" t="s">
        <v>89</v>
      </c>
      <c r="H692" s="68" t="e">
        <f aca="false">G692*$N$7</f>
        <v>#VALUE!</v>
      </c>
      <c r="I692" s="176" t="e">
        <f aca="false">H692*$O$7</f>
        <v>#VALUE!</v>
      </c>
      <c r="J692" s="176" t="e">
        <f aca="false">I692*$P$7</f>
        <v>#VALUE!</v>
      </c>
      <c r="K692" s="68" t="e">
        <f aca="false">J692*$Q$7</f>
        <v>#VALUE!</v>
      </c>
      <c r="L692" s="68" t="e">
        <f aca="false">F692+G692+H692+I692+J692+K692</f>
        <v>#VALUE!</v>
      </c>
    </row>
    <row r="693" customFormat="false" ht="15" hidden="false" customHeight="true" outlineLevel="0" collapsed="false">
      <c r="A693" s="20" t="s">
        <v>403</v>
      </c>
      <c r="B693" s="19" t="s">
        <v>404</v>
      </c>
      <c r="C693" s="19" t="s">
        <v>35</v>
      </c>
      <c r="D693" s="77" t="s">
        <v>28</v>
      </c>
      <c r="E693" s="67"/>
      <c r="F693" s="81" t="e">
        <f aca="false">F694+F695+F696+F697</f>
        <v>#VALUE!</v>
      </c>
      <c r="G693" s="81" t="e">
        <f aca="false">G694+G695+G696+G697</f>
        <v>#VALUE!</v>
      </c>
      <c r="H693" s="81" t="e">
        <f aca="false">H694+H695+H696+H697</f>
        <v>#VALUE!</v>
      </c>
      <c r="I693" s="81" t="e">
        <f aca="false">I694+I695+I696+I697</f>
        <v>#VALUE!</v>
      </c>
      <c r="J693" s="81" t="e">
        <f aca="false">J694+J695+J696+J697</f>
        <v>#VALUE!</v>
      </c>
      <c r="K693" s="81" t="e">
        <f aca="false">K694+K695+K696+K697</f>
        <v>#VALUE!</v>
      </c>
      <c r="L693" s="81" t="e">
        <f aca="false">L694+L695+L696+L697</f>
        <v>#VALUE!</v>
      </c>
    </row>
    <row r="694" customFormat="false" ht="15" hidden="false" customHeight="true" outlineLevel="0" collapsed="false">
      <c r="A694" s="65"/>
      <c r="B694" s="19"/>
      <c r="C694" s="19"/>
      <c r="D694" s="77" t="s">
        <v>29</v>
      </c>
      <c r="E694" s="67"/>
      <c r="F694" s="178" t="s">
        <v>89</v>
      </c>
      <c r="G694" s="178" t="s">
        <v>89</v>
      </c>
      <c r="H694" s="68" t="e">
        <f aca="false">G694*$N$7</f>
        <v>#VALUE!</v>
      </c>
      <c r="I694" s="176" t="e">
        <f aca="false">H694*$O$7</f>
        <v>#VALUE!</v>
      </c>
      <c r="J694" s="176" t="e">
        <f aca="false">I694*$P$7</f>
        <v>#VALUE!</v>
      </c>
      <c r="K694" s="68" t="e">
        <f aca="false">J694*$Q$7</f>
        <v>#VALUE!</v>
      </c>
      <c r="L694" s="68" t="e">
        <f aca="false">F694+G694+H694+I694+J694+K694</f>
        <v>#VALUE!</v>
      </c>
    </row>
    <row r="695" customFormat="false" ht="15" hidden="false" customHeight="true" outlineLevel="0" collapsed="false">
      <c r="A695" s="65"/>
      <c r="B695" s="19"/>
      <c r="C695" s="19"/>
      <c r="D695" s="77" t="s">
        <v>30</v>
      </c>
      <c r="E695" s="67"/>
      <c r="F695" s="178" t="s">
        <v>89</v>
      </c>
      <c r="G695" s="178" t="s">
        <v>89</v>
      </c>
      <c r="H695" s="68" t="e">
        <f aca="false">G695*$N$7</f>
        <v>#VALUE!</v>
      </c>
      <c r="I695" s="176" t="e">
        <f aca="false">H695*$O$7</f>
        <v>#VALUE!</v>
      </c>
      <c r="J695" s="176" t="e">
        <f aca="false">I695*$P$7</f>
        <v>#VALUE!</v>
      </c>
      <c r="K695" s="68" t="e">
        <f aca="false">J695*$Q$7</f>
        <v>#VALUE!</v>
      </c>
      <c r="L695" s="68" t="e">
        <f aca="false">F695+G695+H695+I695+J695+K695</f>
        <v>#VALUE!</v>
      </c>
    </row>
    <row r="696" customFormat="false" ht="15" hidden="false" customHeight="true" outlineLevel="0" collapsed="false">
      <c r="A696" s="65"/>
      <c r="B696" s="19"/>
      <c r="C696" s="19"/>
      <c r="D696" s="77" t="s">
        <v>281</v>
      </c>
      <c r="E696" s="67"/>
      <c r="F696" s="178" t="s">
        <v>405</v>
      </c>
      <c r="G696" s="178" t="s">
        <v>405</v>
      </c>
      <c r="H696" s="68" t="e">
        <f aca="false">G696*$N$7</f>
        <v>#VALUE!</v>
      </c>
      <c r="I696" s="176" t="e">
        <f aca="false">H696*$O$7</f>
        <v>#VALUE!</v>
      </c>
      <c r="J696" s="176" t="e">
        <f aca="false">I696*$P$7</f>
        <v>#VALUE!</v>
      </c>
      <c r="K696" s="68" t="e">
        <f aca="false">J696*$Q$7</f>
        <v>#VALUE!</v>
      </c>
      <c r="L696" s="68" t="e">
        <f aca="false">F696+G696+H696+I696+J696+K696</f>
        <v>#VALUE!</v>
      </c>
    </row>
    <row r="697" customFormat="false" ht="15" hidden="false" customHeight="true" outlineLevel="0" collapsed="false">
      <c r="A697" s="65"/>
      <c r="B697" s="19"/>
      <c r="C697" s="19"/>
      <c r="D697" s="77" t="s">
        <v>32</v>
      </c>
      <c r="E697" s="67"/>
      <c r="F697" s="178" t="s">
        <v>89</v>
      </c>
      <c r="G697" s="178" t="s">
        <v>89</v>
      </c>
      <c r="H697" s="68" t="e">
        <f aca="false">G697*$N$7</f>
        <v>#VALUE!</v>
      </c>
      <c r="I697" s="176" t="e">
        <f aca="false">H697*$O$7</f>
        <v>#VALUE!</v>
      </c>
      <c r="J697" s="176" t="e">
        <f aca="false">I697*$P$7</f>
        <v>#VALUE!</v>
      </c>
      <c r="K697" s="68" t="e">
        <f aca="false">J697*$Q$7</f>
        <v>#VALUE!</v>
      </c>
      <c r="L697" s="68" t="e">
        <f aca="false">F697+G697+H697+I697+J697+K697</f>
        <v>#VALUE!</v>
      </c>
    </row>
    <row r="698" customFormat="false" ht="15" hidden="false" customHeight="true" outlineLevel="0" collapsed="false">
      <c r="A698" s="20" t="s">
        <v>406</v>
      </c>
      <c r="B698" s="19" t="s">
        <v>199</v>
      </c>
      <c r="C698" s="19" t="s">
        <v>35</v>
      </c>
      <c r="D698" s="77" t="s">
        <v>28</v>
      </c>
      <c r="E698" s="67"/>
      <c r="F698" s="81" t="e">
        <f aca="false">F699+F700+F701+F702</f>
        <v>#VALUE!</v>
      </c>
      <c r="G698" s="81" t="e">
        <f aca="false">G699+G700+G701+G702</f>
        <v>#VALUE!</v>
      </c>
      <c r="H698" s="81" t="e">
        <f aca="false">H699+H700+H701+H702</f>
        <v>#VALUE!</v>
      </c>
      <c r="I698" s="81" t="e">
        <f aca="false">I699+I700+I701+I702</f>
        <v>#VALUE!</v>
      </c>
      <c r="J698" s="81" t="e">
        <f aca="false">J699+J700+J701+J702</f>
        <v>#VALUE!</v>
      </c>
      <c r="K698" s="81" t="e">
        <f aca="false">K699+K700+K701+K702</f>
        <v>#VALUE!</v>
      </c>
      <c r="L698" s="81" t="e">
        <f aca="false">L699+L700+L701+L702</f>
        <v>#VALUE!</v>
      </c>
    </row>
    <row r="699" customFormat="false" ht="15" hidden="false" customHeight="true" outlineLevel="0" collapsed="false">
      <c r="A699" s="65"/>
      <c r="B699" s="19"/>
      <c r="C699" s="19"/>
      <c r="D699" s="77" t="s">
        <v>29</v>
      </c>
      <c r="E699" s="67"/>
      <c r="F699" s="178" t="s">
        <v>89</v>
      </c>
      <c r="G699" s="178" t="s">
        <v>89</v>
      </c>
      <c r="H699" s="68" t="e">
        <f aca="false">G699*$N$7</f>
        <v>#VALUE!</v>
      </c>
      <c r="I699" s="176" t="e">
        <f aca="false">H699*$O$7</f>
        <v>#VALUE!</v>
      </c>
      <c r="J699" s="176" t="e">
        <f aca="false">I699*$P$7</f>
        <v>#VALUE!</v>
      </c>
      <c r="K699" s="68" t="e">
        <f aca="false">J699*$Q$7</f>
        <v>#VALUE!</v>
      </c>
      <c r="L699" s="68" t="e">
        <f aca="false">F699+G699+H699+I699+J699+K699</f>
        <v>#VALUE!</v>
      </c>
    </row>
    <row r="700" customFormat="false" ht="15" hidden="false" customHeight="true" outlineLevel="0" collapsed="false">
      <c r="A700" s="65"/>
      <c r="B700" s="19"/>
      <c r="C700" s="19"/>
      <c r="D700" s="77" t="s">
        <v>30</v>
      </c>
      <c r="E700" s="67"/>
      <c r="F700" s="178" t="s">
        <v>89</v>
      </c>
      <c r="G700" s="178" t="s">
        <v>89</v>
      </c>
      <c r="H700" s="68" t="e">
        <f aca="false">G700*$N$7</f>
        <v>#VALUE!</v>
      </c>
      <c r="I700" s="176" t="e">
        <f aca="false">H700*$O$7</f>
        <v>#VALUE!</v>
      </c>
      <c r="J700" s="176" t="e">
        <f aca="false">I700*$P$7</f>
        <v>#VALUE!</v>
      </c>
      <c r="K700" s="68" t="e">
        <f aca="false">J700*$Q$7</f>
        <v>#VALUE!</v>
      </c>
      <c r="L700" s="68" t="e">
        <f aca="false">F700+G700+H700+I700+J700+K700</f>
        <v>#VALUE!</v>
      </c>
    </row>
    <row r="701" customFormat="false" ht="15" hidden="false" customHeight="true" outlineLevel="0" collapsed="false">
      <c r="A701" s="65"/>
      <c r="B701" s="19"/>
      <c r="C701" s="19"/>
      <c r="D701" s="77" t="s">
        <v>281</v>
      </c>
      <c r="E701" s="67"/>
      <c r="F701" s="178" t="s">
        <v>349</v>
      </c>
      <c r="G701" s="178" t="s">
        <v>349</v>
      </c>
      <c r="H701" s="68" t="e">
        <f aca="false">G701*$N$7</f>
        <v>#VALUE!</v>
      </c>
      <c r="I701" s="176" t="e">
        <f aca="false">H701*$O$7</f>
        <v>#VALUE!</v>
      </c>
      <c r="J701" s="176" t="e">
        <f aca="false">I701*$P$7</f>
        <v>#VALUE!</v>
      </c>
      <c r="K701" s="68" t="e">
        <f aca="false">J701*$Q$7</f>
        <v>#VALUE!</v>
      </c>
      <c r="L701" s="68" t="e">
        <f aca="false">F701+G701+H701+I701+J701+K701</f>
        <v>#VALUE!</v>
      </c>
    </row>
    <row r="702" customFormat="false" ht="15" hidden="false" customHeight="true" outlineLevel="0" collapsed="false">
      <c r="A702" s="65"/>
      <c r="B702" s="19"/>
      <c r="C702" s="19"/>
      <c r="D702" s="77" t="s">
        <v>32</v>
      </c>
      <c r="E702" s="67"/>
      <c r="F702" s="178" t="s">
        <v>89</v>
      </c>
      <c r="G702" s="178" t="s">
        <v>89</v>
      </c>
      <c r="H702" s="68" t="e">
        <f aca="false">G702*$N$7</f>
        <v>#VALUE!</v>
      </c>
      <c r="I702" s="176" t="e">
        <f aca="false">H702*$O$7</f>
        <v>#VALUE!</v>
      </c>
      <c r="J702" s="176" t="e">
        <f aca="false">I702*$P$7</f>
        <v>#VALUE!</v>
      </c>
      <c r="K702" s="68" t="e">
        <f aca="false">J702*$Q$7</f>
        <v>#VALUE!</v>
      </c>
      <c r="L702" s="68" t="e">
        <f aca="false">F702+G702+H702+I702+J702+K702</f>
        <v>#VALUE!</v>
      </c>
    </row>
    <row r="703" customFormat="false" ht="15" hidden="false" customHeight="true" outlineLevel="0" collapsed="false">
      <c r="A703" s="20" t="s">
        <v>407</v>
      </c>
      <c r="B703" s="19" t="s">
        <v>395</v>
      </c>
      <c r="C703" s="19" t="s">
        <v>35</v>
      </c>
      <c r="D703" s="77" t="s">
        <v>28</v>
      </c>
      <c r="E703" s="67"/>
      <c r="F703" s="81" t="e">
        <f aca="false">F704+F705+F706+F707</f>
        <v>#VALUE!</v>
      </c>
      <c r="G703" s="81" t="e">
        <f aca="false">G704+G705+G706+G707</f>
        <v>#VALUE!</v>
      </c>
      <c r="H703" s="81" t="e">
        <f aca="false">H704+H705+H706+H707</f>
        <v>#VALUE!</v>
      </c>
      <c r="I703" s="81" t="e">
        <f aca="false">I704+I705+I706+I707</f>
        <v>#VALUE!</v>
      </c>
      <c r="J703" s="81" t="e">
        <f aca="false">J704+J705+J706+J707</f>
        <v>#VALUE!</v>
      </c>
      <c r="K703" s="81" t="e">
        <f aca="false">K704+K705+K706+K707</f>
        <v>#VALUE!</v>
      </c>
      <c r="L703" s="81" t="e">
        <f aca="false">L704+L705+L706+L707</f>
        <v>#VALUE!</v>
      </c>
    </row>
    <row r="704" customFormat="false" ht="15" hidden="false" customHeight="true" outlineLevel="0" collapsed="false">
      <c r="A704" s="65"/>
      <c r="B704" s="19"/>
      <c r="C704" s="19"/>
      <c r="D704" s="77" t="s">
        <v>29</v>
      </c>
      <c r="E704" s="67"/>
      <c r="F704" s="178" t="s">
        <v>89</v>
      </c>
      <c r="G704" s="178" t="s">
        <v>89</v>
      </c>
      <c r="H704" s="68" t="e">
        <f aca="false">G704*$N$7</f>
        <v>#VALUE!</v>
      </c>
      <c r="I704" s="176" t="e">
        <f aca="false">H704*$O$7</f>
        <v>#VALUE!</v>
      </c>
      <c r="J704" s="176" t="e">
        <f aca="false">I704*$P$7</f>
        <v>#VALUE!</v>
      </c>
      <c r="K704" s="68" t="e">
        <f aca="false">J704*$Q$7</f>
        <v>#VALUE!</v>
      </c>
      <c r="L704" s="68" t="e">
        <f aca="false">F704+G704+H704+I704+J704+K704</f>
        <v>#VALUE!</v>
      </c>
    </row>
    <row r="705" customFormat="false" ht="15" hidden="false" customHeight="true" outlineLevel="0" collapsed="false">
      <c r="A705" s="65"/>
      <c r="B705" s="19"/>
      <c r="C705" s="19"/>
      <c r="D705" s="77" t="s">
        <v>30</v>
      </c>
      <c r="E705" s="67"/>
      <c r="F705" s="178" t="s">
        <v>89</v>
      </c>
      <c r="G705" s="178" t="s">
        <v>89</v>
      </c>
      <c r="H705" s="68" t="e">
        <f aca="false">G705*$N$7</f>
        <v>#VALUE!</v>
      </c>
      <c r="I705" s="176" t="e">
        <f aca="false">H705*$O$7</f>
        <v>#VALUE!</v>
      </c>
      <c r="J705" s="176" t="e">
        <f aca="false">I705*$P$7</f>
        <v>#VALUE!</v>
      </c>
      <c r="K705" s="68" t="e">
        <f aca="false">J705*$Q$7</f>
        <v>#VALUE!</v>
      </c>
      <c r="L705" s="68" t="e">
        <f aca="false">F705+G705+H705+I705+J705+K705</f>
        <v>#VALUE!</v>
      </c>
    </row>
    <row r="706" customFormat="false" ht="15" hidden="false" customHeight="true" outlineLevel="0" collapsed="false">
      <c r="A706" s="65"/>
      <c r="B706" s="19"/>
      <c r="C706" s="19"/>
      <c r="D706" s="77" t="s">
        <v>281</v>
      </c>
      <c r="E706" s="67"/>
      <c r="F706" s="178" t="s">
        <v>408</v>
      </c>
      <c r="G706" s="178" t="s">
        <v>409</v>
      </c>
      <c r="H706" s="68" t="e">
        <f aca="false">G706*$N$7</f>
        <v>#VALUE!</v>
      </c>
      <c r="I706" s="176" t="e">
        <f aca="false">H706*$O$7</f>
        <v>#VALUE!</v>
      </c>
      <c r="J706" s="176" t="e">
        <f aca="false">I706*$P$7</f>
        <v>#VALUE!</v>
      </c>
      <c r="K706" s="68" t="e">
        <f aca="false">J706*$Q$7</f>
        <v>#VALUE!</v>
      </c>
      <c r="L706" s="68" t="e">
        <f aca="false">F706+G706+H706+I706+J706+K706</f>
        <v>#VALUE!</v>
      </c>
    </row>
    <row r="707" customFormat="false" ht="15" hidden="false" customHeight="true" outlineLevel="0" collapsed="false">
      <c r="A707" s="65"/>
      <c r="B707" s="19"/>
      <c r="C707" s="19"/>
      <c r="D707" s="77" t="s">
        <v>32</v>
      </c>
      <c r="E707" s="67"/>
      <c r="F707" s="178" t="s">
        <v>89</v>
      </c>
      <c r="G707" s="178" t="s">
        <v>89</v>
      </c>
      <c r="H707" s="68" t="e">
        <f aca="false">G707*$N$7</f>
        <v>#VALUE!</v>
      </c>
      <c r="I707" s="176" t="e">
        <f aca="false">H707*$O$7</f>
        <v>#VALUE!</v>
      </c>
      <c r="J707" s="176" t="e">
        <f aca="false">I707*$P$7</f>
        <v>#VALUE!</v>
      </c>
      <c r="K707" s="68" t="e">
        <f aca="false">J707*$Q$7</f>
        <v>#VALUE!</v>
      </c>
      <c r="L707" s="68" t="e">
        <f aca="false">F707+G707+H707+I707+J707+K707</f>
        <v>#VALUE!</v>
      </c>
    </row>
    <row r="708" customFormat="false" ht="15" hidden="false" customHeight="true" outlineLevel="0" collapsed="false">
      <c r="A708" s="20" t="s">
        <v>410</v>
      </c>
      <c r="B708" s="19" t="s">
        <v>411</v>
      </c>
      <c r="C708" s="19" t="s">
        <v>35</v>
      </c>
      <c r="D708" s="77" t="s">
        <v>28</v>
      </c>
      <c r="E708" s="67"/>
      <c r="F708" s="81" t="e">
        <f aca="false">F709+F710+F711+F712</f>
        <v>#VALUE!</v>
      </c>
      <c r="G708" s="81" t="e">
        <f aca="false">G709+G710+G711+G712</f>
        <v>#VALUE!</v>
      </c>
      <c r="H708" s="81" t="e">
        <f aca="false">H709+H710+H711+H712</f>
        <v>#VALUE!</v>
      </c>
      <c r="I708" s="81" t="e">
        <f aca="false">I709+I710+I711+I712</f>
        <v>#VALUE!</v>
      </c>
      <c r="J708" s="81" t="e">
        <f aca="false">J709+J710+J711+J712</f>
        <v>#VALUE!</v>
      </c>
      <c r="K708" s="81" t="e">
        <f aca="false">K709+K710+K711+K712</f>
        <v>#VALUE!</v>
      </c>
      <c r="L708" s="81" t="e">
        <f aca="false">L709+L710+L711+L712</f>
        <v>#VALUE!</v>
      </c>
    </row>
    <row r="709" customFormat="false" ht="15" hidden="false" customHeight="true" outlineLevel="0" collapsed="false">
      <c r="A709" s="65"/>
      <c r="B709" s="19"/>
      <c r="C709" s="19"/>
      <c r="D709" s="77" t="s">
        <v>29</v>
      </c>
      <c r="E709" s="67"/>
      <c r="F709" s="178" t="s">
        <v>89</v>
      </c>
      <c r="G709" s="178" t="s">
        <v>89</v>
      </c>
      <c r="H709" s="68" t="e">
        <f aca="false">G709*$N$7</f>
        <v>#VALUE!</v>
      </c>
      <c r="I709" s="176" t="e">
        <f aca="false">H709*$O$7</f>
        <v>#VALUE!</v>
      </c>
      <c r="J709" s="176" t="e">
        <f aca="false">I709*$P$7</f>
        <v>#VALUE!</v>
      </c>
      <c r="K709" s="68" t="e">
        <f aca="false">J709*$Q$7</f>
        <v>#VALUE!</v>
      </c>
      <c r="L709" s="68" t="e">
        <f aca="false">F709+G709+H709+I709+J709+K709</f>
        <v>#VALUE!</v>
      </c>
    </row>
    <row r="710" customFormat="false" ht="15" hidden="false" customHeight="true" outlineLevel="0" collapsed="false">
      <c r="A710" s="65"/>
      <c r="B710" s="19"/>
      <c r="C710" s="19"/>
      <c r="D710" s="77" t="s">
        <v>30</v>
      </c>
      <c r="E710" s="67"/>
      <c r="F710" s="178" t="s">
        <v>89</v>
      </c>
      <c r="G710" s="178" t="s">
        <v>89</v>
      </c>
      <c r="H710" s="68" t="e">
        <f aca="false">G710*$N$7</f>
        <v>#VALUE!</v>
      </c>
      <c r="I710" s="176" t="e">
        <f aca="false">H710*$O$7</f>
        <v>#VALUE!</v>
      </c>
      <c r="J710" s="176" t="e">
        <f aca="false">I710*$P$7</f>
        <v>#VALUE!</v>
      </c>
      <c r="K710" s="68" t="e">
        <f aca="false">J710*$Q$7</f>
        <v>#VALUE!</v>
      </c>
      <c r="L710" s="68" t="e">
        <f aca="false">F710+G710+H710+I710+J710+K710</f>
        <v>#VALUE!</v>
      </c>
    </row>
    <row r="711" customFormat="false" ht="15" hidden="false" customHeight="true" outlineLevel="0" collapsed="false">
      <c r="A711" s="65"/>
      <c r="B711" s="19"/>
      <c r="C711" s="19"/>
      <c r="D711" s="77" t="s">
        <v>281</v>
      </c>
      <c r="E711" s="67"/>
      <c r="F711" s="178" t="s">
        <v>412</v>
      </c>
      <c r="G711" s="178" t="s">
        <v>412</v>
      </c>
      <c r="H711" s="68" t="e">
        <f aca="false">G711*$N$7</f>
        <v>#VALUE!</v>
      </c>
      <c r="I711" s="176" t="e">
        <f aca="false">H711*$O$7</f>
        <v>#VALUE!</v>
      </c>
      <c r="J711" s="176" t="e">
        <f aca="false">I711*$P$7</f>
        <v>#VALUE!</v>
      </c>
      <c r="K711" s="68" t="e">
        <f aca="false">J711*$Q$7</f>
        <v>#VALUE!</v>
      </c>
      <c r="L711" s="68" t="e">
        <f aca="false">F711+G711+H711+I711+J711+K711</f>
        <v>#VALUE!</v>
      </c>
    </row>
    <row r="712" customFormat="false" ht="15" hidden="false" customHeight="true" outlineLevel="0" collapsed="false">
      <c r="A712" s="65"/>
      <c r="B712" s="19"/>
      <c r="C712" s="19"/>
      <c r="D712" s="77" t="s">
        <v>32</v>
      </c>
      <c r="E712" s="67"/>
      <c r="F712" s="178" t="s">
        <v>89</v>
      </c>
      <c r="G712" s="178" t="s">
        <v>89</v>
      </c>
      <c r="H712" s="68" t="e">
        <f aca="false">G712*$N$7</f>
        <v>#VALUE!</v>
      </c>
      <c r="I712" s="176" t="e">
        <f aca="false">H712*$O$7</f>
        <v>#VALUE!</v>
      </c>
      <c r="J712" s="176" t="e">
        <f aca="false">I712*$P$7</f>
        <v>#VALUE!</v>
      </c>
      <c r="K712" s="68" t="e">
        <f aca="false">J712*$Q$7</f>
        <v>#VALUE!</v>
      </c>
      <c r="L712" s="68" t="e">
        <f aca="false">F712+G712+H712+I712+J712+K712</f>
        <v>#VALUE!</v>
      </c>
    </row>
    <row r="713" customFormat="false" ht="15" hidden="false" customHeight="true" outlineLevel="0" collapsed="false">
      <c r="A713" s="20" t="s">
        <v>413</v>
      </c>
      <c r="B713" s="19" t="s">
        <v>414</v>
      </c>
      <c r="C713" s="19" t="s">
        <v>35</v>
      </c>
      <c r="D713" s="77" t="s">
        <v>28</v>
      </c>
      <c r="E713" s="67"/>
      <c r="F713" s="81" t="e">
        <f aca="false">F714+F715+F716+F717</f>
        <v>#VALUE!</v>
      </c>
      <c r="G713" s="81" t="e">
        <f aca="false">G714+G715+G716+G717</f>
        <v>#VALUE!</v>
      </c>
      <c r="H713" s="81" t="e">
        <f aca="false">H714+H715+H716+H717</f>
        <v>#VALUE!</v>
      </c>
      <c r="I713" s="81" t="e">
        <f aca="false">I714+I715+I716+I717</f>
        <v>#VALUE!</v>
      </c>
      <c r="J713" s="81" t="e">
        <f aca="false">J714+J715+J716+J717</f>
        <v>#VALUE!</v>
      </c>
      <c r="K713" s="81" t="e">
        <f aca="false">K714+K715+K716+K717</f>
        <v>#VALUE!</v>
      </c>
      <c r="L713" s="81" t="e">
        <f aca="false">L714+L715+L716+L717</f>
        <v>#VALUE!</v>
      </c>
    </row>
    <row r="714" customFormat="false" ht="15" hidden="false" customHeight="true" outlineLevel="0" collapsed="false">
      <c r="A714" s="65"/>
      <c r="B714" s="19"/>
      <c r="C714" s="19"/>
      <c r="D714" s="77" t="s">
        <v>29</v>
      </c>
      <c r="E714" s="67"/>
      <c r="F714" s="178" t="s">
        <v>89</v>
      </c>
      <c r="G714" s="178" t="s">
        <v>89</v>
      </c>
      <c r="H714" s="68" t="e">
        <f aca="false">G714*$N$7</f>
        <v>#VALUE!</v>
      </c>
      <c r="I714" s="176" t="e">
        <f aca="false">H714*$O$7</f>
        <v>#VALUE!</v>
      </c>
      <c r="J714" s="176" t="e">
        <f aca="false">I714*$P$7</f>
        <v>#VALUE!</v>
      </c>
      <c r="K714" s="68" t="e">
        <f aca="false">J714*$Q$7</f>
        <v>#VALUE!</v>
      </c>
      <c r="L714" s="68" t="e">
        <f aca="false">F714+G714+H714+I714+J714+K714</f>
        <v>#VALUE!</v>
      </c>
    </row>
    <row r="715" customFormat="false" ht="15" hidden="false" customHeight="true" outlineLevel="0" collapsed="false">
      <c r="A715" s="65"/>
      <c r="B715" s="19"/>
      <c r="C715" s="19"/>
      <c r="D715" s="77" t="s">
        <v>30</v>
      </c>
      <c r="E715" s="67"/>
      <c r="F715" s="178" t="s">
        <v>415</v>
      </c>
      <c r="G715" s="178" t="s">
        <v>415</v>
      </c>
      <c r="H715" s="68" t="e">
        <f aca="false">G715*$N$7</f>
        <v>#VALUE!</v>
      </c>
      <c r="I715" s="176" t="e">
        <f aca="false">H715*$O$7</f>
        <v>#VALUE!</v>
      </c>
      <c r="J715" s="176" t="e">
        <f aca="false">I715*$P$7</f>
        <v>#VALUE!</v>
      </c>
      <c r="K715" s="68" t="e">
        <f aca="false">J715*$Q$7</f>
        <v>#VALUE!</v>
      </c>
      <c r="L715" s="68" t="e">
        <f aca="false">F715+G715+H715+I715+J715+K715</f>
        <v>#VALUE!</v>
      </c>
    </row>
    <row r="716" customFormat="false" ht="15" hidden="false" customHeight="true" outlineLevel="0" collapsed="false">
      <c r="A716" s="65"/>
      <c r="B716" s="19"/>
      <c r="C716" s="19"/>
      <c r="D716" s="77" t="s">
        <v>281</v>
      </c>
      <c r="E716" s="67"/>
      <c r="F716" s="178" t="s">
        <v>89</v>
      </c>
      <c r="G716" s="178" t="s">
        <v>89</v>
      </c>
      <c r="H716" s="68" t="e">
        <f aca="false">G716*$N$7</f>
        <v>#VALUE!</v>
      </c>
      <c r="I716" s="176" t="e">
        <f aca="false">H716*$O$7</f>
        <v>#VALUE!</v>
      </c>
      <c r="J716" s="176" t="e">
        <f aca="false">I716*$P$7</f>
        <v>#VALUE!</v>
      </c>
      <c r="K716" s="68" t="e">
        <f aca="false">J716*$Q$7</f>
        <v>#VALUE!</v>
      </c>
      <c r="L716" s="68" t="e">
        <f aca="false">F716+G716+H716+I716+J716+K716</f>
        <v>#VALUE!</v>
      </c>
    </row>
    <row r="717" customFormat="false" ht="15" hidden="false" customHeight="true" outlineLevel="0" collapsed="false">
      <c r="A717" s="65"/>
      <c r="B717" s="19"/>
      <c r="C717" s="19"/>
      <c r="D717" s="77" t="s">
        <v>32</v>
      </c>
      <c r="E717" s="67"/>
      <c r="F717" s="178" t="s">
        <v>89</v>
      </c>
      <c r="G717" s="178" t="s">
        <v>89</v>
      </c>
      <c r="H717" s="68" t="e">
        <f aca="false">G717*$N$7</f>
        <v>#VALUE!</v>
      </c>
      <c r="I717" s="176" t="e">
        <f aca="false">H717*$O$7</f>
        <v>#VALUE!</v>
      </c>
      <c r="J717" s="176" t="e">
        <f aca="false">I717*$P$7</f>
        <v>#VALUE!</v>
      </c>
      <c r="K717" s="68" t="e">
        <f aca="false">J717*$Q$7</f>
        <v>#VALUE!</v>
      </c>
      <c r="L717" s="68" t="e">
        <f aca="false">F717+G717+H717+I717+J717+K717</f>
        <v>#VALUE!</v>
      </c>
    </row>
    <row r="718" customFormat="false" ht="12.75" hidden="false" customHeight="true" outlineLevel="0" collapsed="false">
      <c r="A718" s="20" t="s">
        <v>206</v>
      </c>
      <c r="B718" s="77" t="s">
        <v>350</v>
      </c>
      <c r="C718" s="77"/>
      <c r="D718" s="77"/>
      <c r="E718" s="77"/>
      <c r="F718" s="77"/>
      <c r="G718" s="77"/>
      <c r="H718" s="77"/>
      <c r="I718" s="77"/>
      <c r="J718" s="77"/>
      <c r="K718" s="77"/>
      <c r="L718" s="26"/>
    </row>
    <row r="719" s="151" customFormat="true" ht="27" hidden="false" customHeight="true" outlineLevel="0" collapsed="false">
      <c r="A719" s="146" t="s">
        <v>208</v>
      </c>
      <c r="B719" s="188" t="s">
        <v>351</v>
      </c>
      <c r="C719" s="148" t="s">
        <v>27</v>
      </c>
      <c r="D719" s="148" t="s">
        <v>28</v>
      </c>
      <c r="E719" s="71"/>
      <c r="F719" s="149" t="e">
        <f aca="false">F720+F721+F722+F723</f>
        <v>#VALUE!</v>
      </c>
      <c r="G719" s="149" t="e">
        <f aca="false">G720+G721+G722+G723</f>
        <v>#VALUE!</v>
      </c>
      <c r="H719" s="149" t="e">
        <f aca="false">H720+H721+H722+H723</f>
        <v>#VALUE!</v>
      </c>
      <c r="I719" s="149" t="e">
        <f aca="false">I720+I721+I722+I723</f>
        <v>#VALUE!</v>
      </c>
      <c r="J719" s="149" t="e">
        <f aca="false">J720+J721+J722+J723</f>
        <v>#VALUE!</v>
      </c>
      <c r="K719" s="149" t="e">
        <f aca="false">K720+K721+K722+K723</f>
        <v>#VALUE!</v>
      </c>
      <c r="L719" s="149" t="e">
        <f aca="false">L720+L721+L722+L723</f>
        <v>#VALUE!</v>
      </c>
      <c r="M719" s="150" t="s">
        <v>371</v>
      </c>
    </row>
    <row r="720" customFormat="false" ht="12.75" hidden="false" customHeight="true" outlineLevel="0" collapsed="false">
      <c r="A720" s="65"/>
      <c r="B720" s="188"/>
      <c r="C720" s="66"/>
      <c r="D720" s="148" t="s">
        <v>29</v>
      </c>
      <c r="E720" s="67"/>
      <c r="F720" s="68" t="e">
        <f aca="false">F725</f>
        <v>#VALUE!</v>
      </c>
      <c r="G720" s="68" t="e">
        <f aca="false">G725</f>
        <v>#VALUE!</v>
      </c>
      <c r="H720" s="68" t="e">
        <f aca="false">H725</f>
        <v>#VALUE!</v>
      </c>
      <c r="I720" s="68" t="e">
        <f aca="false">I725</f>
        <v>#VALUE!</v>
      </c>
      <c r="J720" s="68" t="e">
        <f aca="false">J725</f>
        <v>#VALUE!</v>
      </c>
      <c r="K720" s="68" t="e">
        <f aca="false">K725</f>
        <v>#VALUE!</v>
      </c>
      <c r="L720" s="68" t="e">
        <f aca="false">F720+G720+H720+I720+J720+K720</f>
        <v>#VALUE!</v>
      </c>
    </row>
    <row r="721" customFormat="false" ht="12.75" hidden="false" customHeight="true" outlineLevel="0" collapsed="false">
      <c r="A721" s="65"/>
      <c r="B721" s="188"/>
      <c r="C721" s="66"/>
      <c r="D721" s="148" t="s">
        <v>30</v>
      </c>
      <c r="E721" s="67"/>
      <c r="F721" s="68" t="e">
        <f aca="false">F726</f>
        <v>#VALUE!</v>
      </c>
      <c r="G721" s="68" t="e">
        <f aca="false">G726</f>
        <v>#VALUE!</v>
      </c>
      <c r="H721" s="68" t="e">
        <f aca="false">H726</f>
        <v>#VALUE!</v>
      </c>
      <c r="I721" s="68" t="e">
        <f aca="false">I726</f>
        <v>#VALUE!</v>
      </c>
      <c r="J721" s="68" t="e">
        <f aca="false">J726</f>
        <v>#VALUE!</v>
      </c>
      <c r="K721" s="68" t="e">
        <f aca="false">K726</f>
        <v>#VALUE!</v>
      </c>
      <c r="L721" s="68" t="e">
        <f aca="false">F721+G721+H721+I721+J721+K721</f>
        <v>#VALUE!</v>
      </c>
    </row>
    <row r="722" customFormat="false" ht="12.75" hidden="false" customHeight="true" outlineLevel="0" collapsed="false">
      <c r="A722" s="65"/>
      <c r="B722" s="188"/>
      <c r="C722" s="66"/>
      <c r="D722" s="148" t="s">
        <v>281</v>
      </c>
      <c r="E722" s="67"/>
      <c r="F722" s="68" t="e">
        <f aca="false">F727</f>
        <v>#VALUE!</v>
      </c>
      <c r="G722" s="68" t="e">
        <f aca="false">G727</f>
        <v>#VALUE!</v>
      </c>
      <c r="H722" s="68" t="e">
        <f aca="false">H727</f>
        <v>#VALUE!</v>
      </c>
      <c r="I722" s="68" t="e">
        <f aca="false">I727</f>
        <v>#VALUE!</v>
      </c>
      <c r="J722" s="68" t="e">
        <f aca="false">J727</f>
        <v>#VALUE!</v>
      </c>
      <c r="K722" s="68" t="e">
        <f aca="false">K727</f>
        <v>#VALUE!</v>
      </c>
      <c r="L722" s="68" t="e">
        <f aca="false">F722+G722+H722+I722+J722+K722</f>
        <v>#VALUE!</v>
      </c>
    </row>
    <row r="723" customFormat="false" ht="12.75" hidden="false" customHeight="true" outlineLevel="0" collapsed="false">
      <c r="A723" s="65"/>
      <c r="B723" s="188"/>
      <c r="C723" s="66"/>
      <c r="D723" s="148" t="s">
        <v>32</v>
      </c>
      <c r="E723" s="67"/>
      <c r="F723" s="68" t="e">
        <f aca="false">F728</f>
        <v>#VALUE!</v>
      </c>
      <c r="G723" s="68" t="e">
        <f aca="false">G728</f>
        <v>#VALUE!</v>
      </c>
      <c r="H723" s="68" t="e">
        <f aca="false">H728</f>
        <v>#VALUE!</v>
      </c>
      <c r="I723" s="68" t="e">
        <f aca="false">I728</f>
        <v>#VALUE!</v>
      </c>
      <c r="J723" s="68" t="e">
        <f aca="false">J728</f>
        <v>#VALUE!</v>
      </c>
      <c r="K723" s="68" t="e">
        <f aca="false">K728</f>
        <v>#VALUE!</v>
      </c>
      <c r="L723" s="68" t="e">
        <f aca="false">F723+G723+H723+I723+J723+K723</f>
        <v>#VALUE!</v>
      </c>
    </row>
    <row r="724" customFormat="false" ht="14.25" hidden="false" customHeight="true" outlineLevel="0" collapsed="false">
      <c r="A724" s="65"/>
      <c r="B724" s="188"/>
      <c r="C724" s="19" t="s">
        <v>33</v>
      </c>
      <c r="D724" s="148" t="s">
        <v>28</v>
      </c>
      <c r="E724" s="71"/>
      <c r="F724" s="149" t="e">
        <f aca="false">F725+F726+F727+F728</f>
        <v>#VALUE!</v>
      </c>
      <c r="G724" s="149" t="e">
        <f aca="false">G725+G726+G727+G728</f>
        <v>#VALUE!</v>
      </c>
      <c r="H724" s="149" t="e">
        <f aca="false">H725+H726+H727+H728</f>
        <v>#VALUE!</v>
      </c>
      <c r="I724" s="149" t="e">
        <f aca="false">I725+I726+I727+I728</f>
        <v>#VALUE!</v>
      </c>
      <c r="J724" s="149" t="e">
        <f aca="false">J725+J726+J727+J728</f>
        <v>#VALUE!</v>
      </c>
      <c r="K724" s="149" t="e">
        <f aca="false">K725+K726+K727+K728</f>
        <v>#VALUE!</v>
      </c>
      <c r="L724" s="149" t="e">
        <f aca="false">L725+L726+L727+L728</f>
        <v>#VALUE!</v>
      </c>
    </row>
    <row r="725" customFormat="false" ht="12.75" hidden="false" customHeight="true" outlineLevel="0" collapsed="false">
      <c r="A725" s="65"/>
      <c r="B725" s="188"/>
      <c r="C725" s="19"/>
      <c r="D725" s="148" t="s">
        <v>29</v>
      </c>
      <c r="E725" s="67"/>
      <c r="F725" s="68" t="e">
        <f aca="false">F730+F735+F740+F745+F750</f>
        <v>#VALUE!</v>
      </c>
      <c r="G725" s="68" t="e">
        <f aca="false">G730+G735+G740+G745+G750</f>
        <v>#VALUE!</v>
      </c>
      <c r="H725" s="68" t="e">
        <f aca="false">H730+H735+H740+H745+H750</f>
        <v>#VALUE!</v>
      </c>
      <c r="I725" s="68" t="e">
        <f aca="false">I730+I735+I740+I745+I750</f>
        <v>#VALUE!</v>
      </c>
      <c r="J725" s="68" t="e">
        <f aca="false">J730+J735+J740+J745+J750</f>
        <v>#VALUE!</v>
      </c>
      <c r="K725" s="68" t="e">
        <f aca="false">K730+K735+K740+K745+K750</f>
        <v>#VALUE!</v>
      </c>
      <c r="L725" s="68" t="e">
        <f aca="false">F725+G725+H725+I725+J725+K725</f>
        <v>#VALUE!</v>
      </c>
    </row>
    <row r="726" customFormat="false" ht="12.75" hidden="false" customHeight="true" outlineLevel="0" collapsed="false">
      <c r="A726" s="65"/>
      <c r="B726" s="188"/>
      <c r="C726" s="19"/>
      <c r="D726" s="148" t="s">
        <v>30</v>
      </c>
      <c r="E726" s="67"/>
      <c r="F726" s="68" t="e">
        <f aca="false">F731+F736+F741+F746+F751</f>
        <v>#VALUE!</v>
      </c>
      <c r="G726" s="68" t="e">
        <f aca="false">G731+G736+G741+G746+G751</f>
        <v>#VALUE!</v>
      </c>
      <c r="H726" s="68" t="e">
        <f aca="false">H731+H736+H741+H746+H751</f>
        <v>#VALUE!</v>
      </c>
      <c r="I726" s="68" t="e">
        <f aca="false">I731+I736+I741+I746+I751</f>
        <v>#VALUE!</v>
      </c>
      <c r="J726" s="68" t="e">
        <f aca="false">J731+J736+J741+J746+J751</f>
        <v>#VALUE!</v>
      </c>
      <c r="K726" s="68" t="e">
        <f aca="false">K731+K736+K741+K746+K751</f>
        <v>#VALUE!</v>
      </c>
      <c r="L726" s="68" t="e">
        <f aca="false">F726+G726+H726+I726+J726+K726</f>
        <v>#VALUE!</v>
      </c>
    </row>
    <row r="727" customFormat="false" ht="12.75" hidden="false" customHeight="true" outlineLevel="0" collapsed="false">
      <c r="A727" s="65"/>
      <c r="B727" s="188"/>
      <c r="C727" s="19"/>
      <c r="D727" s="148" t="s">
        <v>281</v>
      </c>
      <c r="E727" s="67"/>
      <c r="F727" s="68" t="e">
        <f aca="false">F732+F737+F742+F747+F752</f>
        <v>#VALUE!</v>
      </c>
      <c r="G727" s="68" t="e">
        <f aca="false">G732+G737+G742+G747+G752</f>
        <v>#VALUE!</v>
      </c>
      <c r="H727" s="68" t="e">
        <f aca="false">H732+H737+H742+H747+H752</f>
        <v>#VALUE!</v>
      </c>
      <c r="I727" s="68" t="e">
        <f aca="false">I732+I737+I742+I747+I752</f>
        <v>#VALUE!</v>
      </c>
      <c r="J727" s="68" t="e">
        <f aca="false">J732+J737+J742+J747+J752</f>
        <v>#VALUE!</v>
      </c>
      <c r="K727" s="68" t="e">
        <f aca="false">K732+K737+K742+K747+K752</f>
        <v>#VALUE!</v>
      </c>
      <c r="L727" s="68" t="e">
        <f aca="false">F727+G727+H727+I727+J727+K727</f>
        <v>#VALUE!</v>
      </c>
    </row>
    <row r="728" customFormat="false" ht="12.75" hidden="false" customHeight="true" outlineLevel="0" collapsed="false">
      <c r="A728" s="65"/>
      <c r="B728" s="188"/>
      <c r="C728" s="19"/>
      <c r="D728" s="148" t="s">
        <v>32</v>
      </c>
      <c r="E728" s="67"/>
      <c r="F728" s="68" t="e">
        <f aca="false">F733+F738+F743+F748+F753</f>
        <v>#VALUE!</v>
      </c>
      <c r="G728" s="68" t="e">
        <f aca="false">G733+G738+G743+G748+G753</f>
        <v>#VALUE!</v>
      </c>
      <c r="H728" s="68" t="e">
        <f aca="false">H733+H738+H743+H748+H753</f>
        <v>#VALUE!</v>
      </c>
      <c r="I728" s="68" t="e">
        <f aca="false">I733+I738+I743+I748+I753</f>
        <v>#VALUE!</v>
      </c>
      <c r="J728" s="68" t="e">
        <f aca="false">J733+J738+J743+J748+J753</f>
        <v>#VALUE!</v>
      </c>
      <c r="K728" s="68" t="e">
        <f aca="false">K733+K738+K743+K748+K753</f>
        <v>#VALUE!</v>
      </c>
      <c r="L728" s="68" t="e">
        <f aca="false">F728+G728+H728+I728+J728+K728</f>
        <v>#VALUE!</v>
      </c>
    </row>
    <row r="729" customFormat="false" ht="16.5" hidden="false" customHeight="true" outlineLevel="0" collapsed="false">
      <c r="A729" s="20" t="s">
        <v>210</v>
      </c>
      <c r="B729" s="19" t="s">
        <v>211</v>
      </c>
      <c r="C729" s="19" t="s">
        <v>33</v>
      </c>
      <c r="D729" s="77" t="s">
        <v>28</v>
      </c>
      <c r="E729" s="67"/>
      <c r="F729" s="149" t="e">
        <f aca="false">F730+F731+F732+F733</f>
        <v>#VALUE!</v>
      </c>
      <c r="G729" s="149" t="e">
        <f aca="false">G730+G731+G732+G733</f>
        <v>#VALUE!</v>
      </c>
      <c r="H729" s="149" t="e">
        <f aca="false">H730+H731+H732+H733</f>
        <v>#VALUE!</v>
      </c>
      <c r="I729" s="149" t="e">
        <f aca="false">I730+I731+I732+I733</f>
        <v>#VALUE!</v>
      </c>
      <c r="J729" s="149" t="e">
        <f aca="false">J730+J731+J732+J733</f>
        <v>#VALUE!</v>
      </c>
      <c r="K729" s="149" t="e">
        <f aca="false">K730+K731+K732+K733</f>
        <v>#VALUE!</v>
      </c>
      <c r="L729" s="149" t="e">
        <f aca="false">L730+L731+L732+L733</f>
        <v>#VALUE!</v>
      </c>
    </row>
    <row r="730" customFormat="false" ht="16.5" hidden="false" customHeight="true" outlineLevel="0" collapsed="false">
      <c r="A730" s="65"/>
      <c r="B730" s="19"/>
      <c r="C730" s="19"/>
      <c r="D730" s="77" t="s">
        <v>29</v>
      </c>
      <c r="E730" s="67"/>
      <c r="F730" s="178" t="s">
        <v>89</v>
      </c>
      <c r="G730" s="178" t="s">
        <v>89</v>
      </c>
      <c r="H730" s="68" t="e">
        <f aca="false">G730*$N$7</f>
        <v>#VALUE!</v>
      </c>
      <c r="I730" s="176" t="e">
        <f aca="false">H730*$O$7</f>
        <v>#VALUE!</v>
      </c>
      <c r="J730" s="176" t="e">
        <f aca="false">I730*$P$7</f>
        <v>#VALUE!</v>
      </c>
      <c r="K730" s="68" t="e">
        <f aca="false">J730*$Q$7</f>
        <v>#VALUE!</v>
      </c>
      <c r="L730" s="68" t="e">
        <f aca="false">F730+G730+H730+I730+J730+K730</f>
        <v>#VALUE!</v>
      </c>
    </row>
    <row r="731" customFormat="false" ht="16.5" hidden="false" customHeight="true" outlineLevel="0" collapsed="false">
      <c r="A731" s="65"/>
      <c r="B731" s="19"/>
      <c r="C731" s="19"/>
      <c r="D731" s="77" t="s">
        <v>30</v>
      </c>
      <c r="E731" s="67"/>
      <c r="F731" s="178" t="s">
        <v>89</v>
      </c>
      <c r="G731" s="178" t="s">
        <v>89</v>
      </c>
      <c r="H731" s="68" t="e">
        <f aca="false">G731*$N$7</f>
        <v>#VALUE!</v>
      </c>
      <c r="I731" s="176" t="e">
        <f aca="false">H731*$O$7</f>
        <v>#VALUE!</v>
      </c>
      <c r="J731" s="176" t="e">
        <f aca="false">I731*$P$7</f>
        <v>#VALUE!</v>
      </c>
      <c r="K731" s="68" t="e">
        <f aca="false">J731*$Q$7</f>
        <v>#VALUE!</v>
      </c>
      <c r="L731" s="68" t="e">
        <f aca="false">F731+G731+H731+I731+J731+K731</f>
        <v>#VALUE!</v>
      </c>
    </row>
    <row r="732" customFormat="false" ht="16.5" hidden="false" customHeight="true" outlineLevel="0" collapsed="false">
      <c r="A732" s="65"/>
      <c r="B732" s="19"/>
      <c r="C732" s="19"/>
      <c r="D732" s="77" t="s">
        <v>281</v>
      </c>
      <c r="E732" s="67"/>
      <c r="F732" s="178" t="s">
        <v>89</v>
      </c>
      <c r="G732" s="178" t="s">
        <v>89</v>
      </c>
      <c r="H732" s="68" t="e">
        <f aca="false">G732*$N$7</f>
        <v>#VALUE!</v>
      </c>
      <c r="I732" s="176" t="e">
        <f aca="false">H732*$O$7</f>
        <v>#VALUE!</v>
      </c>
      <c r="J732" s="176" t="e">
        <f aca="false">I732*$P$7</f>
        <v>#VALUE!</v>
      </c>
      <c r="K732" s="68" t="e">
        <f aca="false">J732*$Q$7</f>
        <v>#VALUE!</v>
      </c>
      <c r="L732" s="68" t="e">
        <f aca="false">F732+G732+H732+I732+J732+K732</f>
        <v>#VALUE!</v>
      </c>
    </row>
    <row r="733" customFormat="false" ht="16.5" hidden="false" customHeight="true" outlineLevel="0" collapsed="false">
      <c r="A733" s="65"/>
      <c r="B733" s="19"/>
      <c r="C733" s="19"/>
      <c r="D733" s="77" t="s">
        <v>32</v>
      </c>
      <c r="E733" s="67"/>
      <c r="F733" s="178" t="s">
        <v>89</v>
      </c>
      <c r="G733" s="178" t="s">
        <v>89</v>
      </c>
      <c r="H733" s="68" t="e">
        <f aca="false">G733*$N$7</f>
        <v>#VALUE!</v>
      </c>
      <c r="I733" s="176" t="e">
        <f aca="false">H733*$O$7</f>
        <v>#VALUE!</v>
      </c>
      <c r="J733" s="176" t="e">
        <f aca="false">I733*$P$7</f>
        <v>#VALUE!</v>
      </c>
      <c r="K733" s="68" t="e">
        <f aca="false">J733*$Q$7</f>
        <v>#VALUE!</v>
      </c>
      <c r="L733" s="68" t="e">
        <f aca="false">F733+G733+H733+I733+J733+K733</f>
        <v>#VALUE!</v>
      </c>
    </row>
    <row r="734" customFormat="false" ht="16.5" hidden="false" customHeight="true" outlineLevel="0" collapsed="false">
      <c r="A734" s="20" t="s">
        <v>212</v>
      </c>
      <c r="B734" s="19" t="s">
        <v>213</v>
      </c>
      <c r="C734" s="19" t="s">
        <v>33</v>
      </c>
      <c r="D734" s="77" t="s">
        <v>28</v>
      </c>
      <c r="E734" s="67"/>
      <c r="F734" s="149" t="e">
        <f aca="false">F735+F736+F737+F738</f>
        <v>#VALUE!</v>
      </c>
      <c r="G734" s="149" t="e">
        <f aca="false">G735+G736+G737+G738</f>
        <v>#VALUE!</v>
      </c>
      <c r="H734" s="149" t="e">
        <f aca="false">H735+H736+H737+H738</f>
        <v>#VALUE!</v>
      </c>
      <c r="I734" s="149" t="e">
        <f aca="false">I735+I736+I737+I738</f>
        <v>#VALUE!</v>
      </c>
      <c r="J734" s="149" t="e">
        <f aca="false">J735+J736+J737+J738</f>
        <v>#VALUE!</v>
      </c>
      <c r="K734" s="149" t="e">
        <f aca="false">K735+K736+K737+K738</f>
        <v>#VALUE!</v>
      </c>
      <c r="L734" s="149" t="e">
        <f aca="false">L735+L736+L737+L738</f>
        <v>#VALUE!</v>
      </c>
    </row>
    <row r="735" customFormat="false" ht="16.5" hidden="false" customHeight="true" outlineLevel="0" collapsed="false">
      <c r="A735" s="65"/>
      <c r="B735" s="19"/>
      <c r="C735" s="19"/>
      <c r="D735" s="77" t="s">
        <v>29</v>
      </c>
      <c r="E735" s="67"/>
      <c r="F735" s="178" t="s">
        <v>89</v>
      </c>
      <c r="G735" s="178" t="s">
        <v>89</v>
      </c>
      <c r="H735" s="68" t="e">
        <f aca="false">G735*$N$7</f>
        <v>#VALUE!</v>
      </c>
      <c r="I735" s="176" t="e">
        <f aca="false">H735*$O$7</f>
        <v>#VALUE!</v>
      </c>
      <c r="J735" s="176" t="e">
        <f aca="false">I735*$P$7</f>
        <v>#VALUE!</v>
      </c>
      <c r="K735" s="68" t="e">
        <f aca="false">J735*$Q$7</f>
        <v>#VALUE!</v>
      </c>
      <c r="L735" s="68" t="e">
        <f aca="false">F735+G735+H735+I735+J735+K735</f>
        <v>#VALUE!</v>
      </c>
    </row>
    <row r="736" customFormat="false" ht="16.5" hidden="false" customHeight="true" outlineLevel="0" collapsed="false">
      <c r="A736" s="65"/>
      <c r="B736" s="19"/>
      <c r="C736" s="19"/>
      <c r="D736" s="77" t="s">
        <v>30</v>
      </c>
      <c r="E736" s="67"/>
      <c r="F736" s="178" t="s">
        <v>89</v>
      </c>
      <c r="G736" s="178" t="s">
        <v>89</v>
      </c>
      <c r="H736" s="68" t="e">
        <f aca="false">G736*$N$7</f>
        <v>#VALUE!</v>
      </c>
      <c r="I736" s="176" t="e">
        <f aca="false">H736*$O$7</f>
        <v>#VALUE!</v>
      </c>
      <c r="J736" s="176" t="e">
        <f aca="false">I736*$P$7</f>
        <v>#VALUE!</v>
      </c>
      <c r="K736" s="68" t="e">
        <f aca="false">J736*$Q$7</f>
        <v>#VALUE!</v>
      </c>
      <c r="L736" s="68" t="e">
        <f aca="false">F736+G736+H736+I736+J736+K736</f>
        <v>#VALUE!</v>
      </c>
    </row>
    <row r="737" customFormat="false" ht="16.5" hidden="false" customHeight="true" outlineLevel="0" collapsed="false">
      <c r="A737" s="65"/>
      <c r="B737" s="19"/>
      <c r="C737" s="19"/>
      <c r="D737" s="77" t="s">
        <v>281</v>
      </c>
      <c r="E737" s="67"/>
      <c r="F737" s="178" t="s">
        <v>89</v>
      </c>
      <c r="G737" s="178" t="s">
        <v>89</v>
      </c>
      <c r="H737" s="68" t="e">
        <f aca="false">G737*$N$7</f>
        <v>#VALUE!</v>
      </c>
      <c r="I737" s="176" t="e">
        <f aca="false">H737*$O$7</f>
        <v>#VALUE!</v>
      </c>
      <c r="J737" s="176" t="e">
        <f aca="false">I737*$P$7</f>
        <v>#VALUE!</v>
      </c>
      <c r="K737" s="68" t="e">
        <f aca="false">J737*$Q$7</f>
        <v>#VALUE!</v>
      </c>
      <c r="L737" s="68" t="e">
        <f aca="false">F737+G737+H737+I737+J737+K737</f>
        <v>#VALUE!</v>
      </c>
    </row>
    <row r="738" customFormat="false" ht="16.5" hidden="false" customHeight="true" outlineLevel="0" collapsed="false">
      <c r="A738" s="65"/>
      <c r="B738" s="19"/>
      <c r="C738" s="19"/>
      <c r="D738" s="77" t="s">
        <v>32</v>
      </c>
      <c r="E738" s="67"/>
      <c r="F738" s="178" t="s">
        <v>89</v>
      </c>
      <c r="G738" s="178" t="s">
        <v>89</v>
      </c>
      <c r="H738" s="68" t="e">
        <f aca="false">G738*$N$7</f>
        <v>#VALUE!</v>
      </c>
      <c r="I738" s="176" t="e">
        <f aca="false">H738*$O$7</f>
        <v>#VALUE!</v>
      </c>
      <c r="J738" s="176" t="e">
        <f aca="false">I738*$P$7</f>
        <v>#VALUE!</v>
      </c>
      <c r="K738" s="68" t="e">
        <f aca="false">J738*$Q$7</f>
        <v>#VALUE!</v>
      </c>
      <c r="L738" s="68" t="e">
        <f aca="false">F738+G738+H738+I738+J738+K738</f>
        <v>#VALUE!</v>
      </c>
    </row>
    <row r="739" customFormat="false" ht="16.5" hidden="false" customHeight="true" outlineLevel="0" collapsed="false">
      <c r="A739" s="20" t="s">
        <v>214</v>
      </c>
      <c r="B739" s="19" t="s">
        <v>215</v>
      </c>
      <c r="C739" s="19" t="s">
        <v>33</v>
      </c>
      <c r="D739" s="77" t="s">
        <v>28</v>
      </c>
      <c r="E739" s="67"/>
      <c r="F739" s="149" t="e">
        <f aca="false">F740+F741+F742+F743</f>
        <v>#VALUE!</v>
      </c>
      <c r="G739" s="149" t="e">
        <f aca="false">G740+G741+G742+G743</f>
        <v>#VALUE!</v>
      </c>
      <c r="H739" s="149" t="e">
        <f aca="false">H740+H741+H742+H743</f>
        <v>#VALUE!</v>
      </c>
      <c r="I739" s="149" t="e">
        <f aca="false">I740+I741+I742+I743</f>
        <v>#VALUE!</v>
      </c>
      <c r="J739" s="149" t="e">
        <f aca="false">J740+J741+J742+J743</f>
        <v>#VALUE!</v>
      </c>
      <c r="K739" s="149" t="e">
        <f aca="false">K740+K741+K742+K743</f>
        <v>#VALUE!</v>
      </c>
      <c r="L739" s="149" t="e">
        <f aca="false">L740+L741+L742+L743</f>
        <v>#VALUE!</v>
      </c>
    </row>
    <row r="740" customFormat="false" ht="16.5" hidden="false" customHeight="true" outlineLevel="0" collapsed="false">
      <c r="A740" s="65"/>
      <c r="B740" s="19"/>
      <c r="C740" s="19"/>
      <c r="D740" s="77" t="s">
        <v>29</v>
      </c>
      <c r="E740" s="67"/>
      <c r="F740" s="178" t="s">
        <v>89</v>
      </c>
      <c r="G740" s="178" t="s">
        <v>89</v>
      </c>
      <c r="H740" s="68" t="e">
        <f aca="false">G740*$N$7</f>
        <v>#VALUE!</v>
      </c>
      <c r="I740" s="176" t="e">
        <f aca="false">H740*$O$7</f>
        <v>#VALUE!</v>
      </c>
      <c r="J740" s="176" t="e">
        <f aca="false">I740*$P$7</f>
        <v>#VALUE!</v>
      </c>
      <c r="K740" s="68" t="e">
        <f aca="false">J740*$Q$7</f>
        <v>#VALUE!</v>
      </c>
      <c r="L740" s="68" t="e">
        <f aca="false">F740+G740+H740+I740+J740+K740</f>
        <v>#VALUE!</v>
      </c>
    </row>
    <row r="741" customFormat="false" ht="16.5" hidden="false" customHeight="true" outlineLevel="0" collapsed="false">
      <c r="A741" s="65"/>
      <c r="B741" s="19"/>
      <c r="C741" s="19"/>
      <c r="D741" s="77" t="s">
        <v>30</v>
      </c>
      <c r="E741" s="67"/>
      <c r="F741" s="178" t="s">
        <v>89</v>
      </c>
      <c r="G741" s="178" t="s">
        <v>89</v>
      </c>
      <c r="H741" s="68" t="e">
        <f aca="false">G741*$N$7</f>
        <v>#VALUE!</v>
      </c>
      <c r="I741" s="176" t="e">
        <f aca="false">H741*$O$7</f>
        <v>#VALUE!</v>
      </c>
      <c r="J741" s="176" t="e">
        <f aca="false">I741*$P$7</f>
        <v>#VALUE!</v>
      </c>
      <c r="K741" s="68" t="e">
        <f aca="false">J741*$Q$7</f>
        <v>#VALUE!</v>
      </c>
      <c r="L741" s="68" t="e">
        <f aca="false">F741+G741+H741+I741+J741+K741</f>
        <v>#VALUE!</v>
      </c>
    </row>
    <row r="742" customFormat="false" ht="16.5" hidden="false" customHeight="true" outlineLevel="0" collapsed="false">
      <c r="A742" s="65"/>
      <c r="B742" s="19"/>
      <c r="C742" s="19"/>
      <c r="D742" s="77" t="s">
        <v>281</v>
      </c>
      <c r="E742" s="67"/>
      <c r="F742" s="178" t="s">
        <v>352</v>
      </c>
      <c r="G742" s="178" t="s">
        <v>352</v>
      </c>
      <c r="H742" s="68" t="e">
        <f aca="false">G742*$N$7</f>
        <v>#VALUE!</v>
      </c>
      <c r="I742" s="176" t="e">
        <f aca="false">H742*$O$7</f>
        <v>#VALUE!</v>
      </c>
      <c r="J742" s="176" t="e">
        <f aca="false">I742*$P$7</f>
        <v>#VALUE!</v>
      </c>
      <c r="K742" s="68" t="e">
        <f aca="false">J742*$Q$7</f>
        <v>#VALUE!</v>
      </c>
      <c r="L742" s="68" t="e">
        <f aca="false">F742+G742+H742+I742+J742+K742</f>
        <v>#VALUE!</v>
      </c>
    </row>
    <row r="743" customFormat="false" ht="16.5" hidden="false" customHeight="true" outlineLevel="0" collapsed="false">
      <c r="A743" s="65"/>
      <c r="B743" s="19"/>
      <c r="C743" s="19"/>
      <c r="D743" s="77" t="s">
        <v>32</v>
      </c>
      <c r="E743" s="67"/>
      <c r="F743" s="178" t="s">
        <v>89</v>
      </c>
      <c r="G743" s="178" t="s">
        <v>89</v>
      </c>
      <c r="H743" s="68" t="e">
        <f aca="false">G743*$N$7</f>
        <v>#VALUE!</v>
      </c>
      <c r="I743" s="176" t="e">
        <f aca="false">H743*$O$7</f>
        <v>#VALUE!</v>
      </c>
      <c r="J743" s="176" t="e">
        <f aca="false">I743*$P$7</f>
        <v>#VALUE!</v>
      </c>
      <c r="K743" s="68" t="e">
        <f aca="false">J743*$Q$7</f>
        <v>#VALUE!</v>
      </c>
      <c r="L743" s="68" t="e">
        <f aca="false">F743+G743+H743+I743+J743+K743</f>
        <v>#VALUE!</v>
      </c>
    </row>
    <row r="744" customFormat="false" ht="16.5" hidden="false" customHeight="true" outlineLevel="0" collapsed="false">
      <c r="A744" s="20" t="s">
        <v>588</v>
      </c>
      <c r="B744" s="19" t="s">
        <v>589</v>
      </c>
      <c r="C744" s="19" t="s">
        <v>33</v>
      </c>
      <c r="D744" s="77" t="s">
        <v>28</v>
      </c>
      <c r="E744" s="67"/>
      <c r="F744" s="149" t="e">
        <f aca="false">F745+F746+F747+F748</f>
        <v>#VALUE!</v>
      </c>
      <c r="G744" s="149" t="e">
        <f aca="false">G745+G746+G747+G748</f>
        <v>#VALUE!</v>
      </c>
      <c r="H744" s="149" t="e">
        <f aca="false">H745+H746+H747+H748</f>
        <v>#VALUE!</v>
      </c>
      <c r="I744" s="149" t="e">
        <f aca="false">I745+I746+I747+I748</f>
        <v>#VALUE!</v>
      </c>
      <c r="J744" s="149" t="e">
        <f aca="false">J745+J746+J747+J748</f>
        <v>#VALUE!</v>
      </c>
      <c r="K744" s="149" t="e">
        <f aca="false">K745+K746+K747+K748</f>
        <v>#VALUE!</v>
      </c>
      <c r="L744" s="149" t="e">
        <f aca="false">L745+L746+L747+L748</f>
        <v>#VALUE!</v>
      </c>
    </row>
    <row r="745" customFormat="false" ht="16.5" hidden="false" customHeight="true" outlineLevel="0" collapsed="false">
      <c r="A745" s="65"/>
      <c r="B745" s="19"/>
      <c r="C745" s="19"/>
      <c r="D745" s="77" t="s">
        <v>29</v>
      </c>
      <c r="E745" s="67"/>
      <c r="F745" s="178" t="s">
        <v>89</v>
      </c>
      <c r="G745" s="178" t="s">
        <v>89</v>
      </c>
      <c r="H745" s="68" t="e">
        <f aca="false">G745*$N$7</f>
        <v>#VALUE!</v>
      </c>
      <c r="I745" s="176" t="e">
        <f aca="false">H745*$O$7</f>
        <v>#VALUE!</v>
      </c>
      <c r="J745" s="176" t="e">
        <f aca="false">I745*$P$7</f>
        <v>#VALUE!</v>
      </c>
      <c r="K745" s="68" t="e">
        <f aca="false">J745*$Q$7</f>
        <v>#VALUE!</v>
      </c>
      <c r="L745" s="68" t="e">
        <f aca="false">F745+G745+H745+I745+J745+K745</f>
        <v>#VALUE!</v>
      </c>
    </row>
    <row r="746" customFormat="false" ht="16.5" hidden="false" customHeight="true" outlineLevel="0" collapsed="false">
      <c r="A746" s="65"/>
      <c r="B746" s="19"/>
      <c r="C746" s="19"/>
      <c r="D746" s="77" t="s">
        <v>30</v>
      </c>
      <c r="E746" s="67"/>
      <c r="F746" s="178" t="s">
        <v>89</v>
      </c>
      <c r="G746" s="178" t="s">
        <v>89</v>
      </c>
      <c r="H746" s="68" t="e">
        <f aca="false">G746*$N$7</f>
        <v>#VALUE!</v>
      </c>
      <c r="I746" s="176" t="e">
        <f aca="false">H746*$O$7</f>
        <v>#VALUE!</v>
      </c>
      <c r="J746" s="176" t="e">
        <f aca="false">I746*$P$7</f>
        <v>#VALUE!</v>
      </c>
      <c r="K746" s="68" t="e">
        <f aca="false">J746*$Q$7</f>
        <v>#VALUE!</v>
      </c>
      <c r="L746" s="68" t="e">
        <f aca="false">F746+G746+H746+I746+J746+K746</f>
        <v>#VALUE!</v>
      </c>
    </row>
    <row r="747" customFormat="false" ht="16.5" hidden="false" customHeight="true" outlineLevel="0" collapsed="false">
      <c r="A747" s="65"/>
      <c r="B747" s="19"/>
      <c r="C747" s="19"/>
      <c r="D747" s="77" t="s">
        <v>281</v>
      </c>
      <c r="E747" s="67"/>
      <c r="F747" s="178" t="s">
        <v>89</v>
      </c>
      <c r="G747" s="178" t="s">
        <v>89</v>
      </c>
      <c r="H747" s="68" t="e">
        <f aca="false">G747*$N$7</f>
        <v>#VALUE!</v>
      </c>
      <c r="I747" s="176" t="e">
        <f aca="false">H747*$O$7</f>
        <v>#VALUE!</v>
      </c>
      <c r="J747" s="176" t="e">
        <f aca="false">I747*$P$7</f>
        <v>#VALUE!</v>
      </c>
      <c r="K747" s="68" t="e">
        <f aca="false">J747*$Q$7</f>
        <v>#VALUE!</v>
      </c>
      <c r="L747" s="68" t="e">
        <f aca="false">F747+G747+H747+I747+J747+K747</f>
        <v>#VALUE!</v>
      </c>
    </row>
    <row r="748" customFormat="false" ht="16.5" hidden="false" customHeight="true" outlineLevel="0" collapsed="false">
      <c r="A748" s="65"/>
      <c r="B748" s="19"/>
      <c r="C748" s="19"/>
      <c r="D748" s="77" t="s">
        <v>32</v>
      </c>
      <c r="E748" s="67"/>
      <c r="F748" s="178" t="s">
        <v>89</v>
      </c>
      <c r="G748" s="178" t="s">
        <v>89</v>
      </c>
      <c r="H748" s="68" t="e">
        <f aca="false">G748*$N$7</f>
        <v>#VALUE!</v>
      </c>
      <c r="I748" s="176" t="e">
        <f aca="false">H748*$O$7</f>
        <v>#VALUE!</v>
      </c>
      <c r="J748" s="176" t="e">
        <f aca="false">I748*$P$7</f>
        <v>#VALUE!</v>
      </c>
      <c r="K748" s="68" t="e">
        <f aca="false">J748*$Q$7</f>
        <v>#VALUE!</v>
      </c>
      <c r="L748" s="68" t="e">
        <f aca="false">F748+G748+H748+I748+J748+K748</f>
        <v>#VALUE!</v>
      </c>
    </row>
    <row r="749" customFormat="false" ht="16.5" hidden="false" customHeight="true" outlineLevel="0" collapsed="false">
      <c r="A749" s="20" t="s">
        <v>590</v>
      </c>
      <c r="B749" s="19" t="s">
        <v>591</v>
      </c>
      <c r="C749" s="19" t="s">
        <v>33</v>
      </c>
      <c r="D749" s="77" t="s">
        <v>28</v>
      </c>
      <c r="E749" s="67"/>
      <c r="F749" s="149" t="e">
        <f aca="false">F750+F751+F752+F753</f>
        <v>#VALUE!</v>
      </c>
      <c r="G749" s="149" t="e">
        <f aca="false">G750+G751+G752+G753</f>
        <v>#VALUE!</v>
      </c>
      <c r="H749" s="149" t="e">
        <f aca="false">H750+H751+H752+H753</f>
        <v>#VALUE!</v>
      </c>
      <c r="I749" s="149" t="e">
        <f aca="false">I750+I751+I752+I753</f>
        <v>#VALUE!</v>
      </c>
      <c r="J749" s="149" t="e">
        <f aca="false">J750+J751+J752+J753</f>
        <v>#VALUE!</v>
      </c>
      <c r="K749" s="149" t="e">
        <f aca="false">K750+K751+K752+K753</f>
        <v>#VALUE!</v>
      </c>
      <c r="L749" s="149" t="e">
        <f aca="false">L750+L751+L752+L753</f>
        <v>#VALUE!</v>
      </c>
    </row>
    <row r="750" customFormat="false" ht="16.5" hidden="false" customHeight="true" outlineLevel="0" collapsed="false">
      <c r="A750" s="65"/>
      <c r="B750" s="19"/>
      <c r="C750" s="19"/>
      <c r="D750" s="77" t="s">
        <v>29</v>
      </c>
      <c r="E750" s="67"/>
      <c r="F750" s="178" t="s">
        <v>89</v>
      </c>
      <c r="G750" s="178" t="s">
        <v>89</v>
      </c>
      <c r="H750" s="68" t="e">
        <f aca="false">G750*$N$7</f>
        <v>#VALUE!</v>
      </c>
      <c r="I750" s="176" t="e">
        <f aca="false">H750*$O$7</f>
        <v>#VALUE!</v>
      </c>
      <c r="J750" s="176" t="e">
        <f aca="false">I750*$P$7</f>
        <v>#VALUE!</v>
      </c>
      <c r="K750" s="68" t="e">
        <f aca="false">J750*$Q$7</f>
        <v>#VALUE!</v>
      </c>
      <c r="L750" s="68" t="e">
        <f aca="false">F750+G750+H750+I750+J750+K750</f>
        <v>#VALUE!</v>
      </c>
    </row>
    <row r="751" customFormat="false" ht="16.5" hidden="false" customHeight="true" outlineLevel="0" collapsed="false">
      <c r="A751" s="65"/>
      <c r="B751" s="19"/>
      <c r="C751" s="19"/>
      <c r="D751" s="77" t="s">
        <v>30</v>
      </c>
      <c r="E751" s="67"/>
      <c r="F751" s="178" t="s">
        <v>89</v>
      </c>
      <c r="G751" s="178" t="s">
        <v>89</v>
      </c>
      <c r="H751" s="68" t="e">
        <f aca="false">G751*$N$7</f>
        <v>#VALUE!</v>
      </c>
      <c r="I751" s="176" t="e">
        <f aca="false">H751*$O$7</f>
        <v>#VALUE!</v>
      </c>
      <c r="J751" s="176" t="e">
        <f aca="false">I751*$P$7</f>
        <v>#VALUE!</v>
      </c>
      <c r="K751" s="68" t="e">
        <f aca="false">J751*$Q$7</f>
        <v>#VALUE!</v>
      </c>
      <c r="L751" s="68" t="e">
        <f aca="false">F751+G751+H751+I751+J751+K751</f>
        <v>#VALUE!</v>
      </c>
    </row>
    <row r="752" customFormat="false" ht="16.5" hidden="false" customHeight="true" outlineLevel="0" collapsed="false">
      <c r="A752" s="65"/>
      <c r="B752" s="19"/>
      <c r="C752" s="19"/>
      <c r="D752" s="77" t="s">
        <v>281</v>
      </c>
      <c r="E752" s="67"/>
      <c r="F752" s="178" t="s">
        <v>89</v>
      </c>
      <c r="G752" s="178" t="s">
        <v>89</v>
      </c>
      <c r="H752" s="68" t="e">
        <f aca="false">G752*$N$7</f>
        <v>#VALUE!</v>
      </c>
      <c r="I752" s="176" t="e">
        <f aca="false">H752*$O$7</f>
        <v>#VALUE!</v>
      </c>
      <c r="J752" s="176" t="e">
        <f aca="false">I752*$P$7</f>
        <v>#VALUE!</v>
      </c>
      <c r="K752" s="68" t="e">
        <f aca="false">J752*$Q$7</f>
        <v>#VALUE!</v>
      </c>
      <c r="L752" s="68" t="e">
        <f aca="false">F752+G752+H752+I752+J752+K752</f>
        <v>#VALUE!</v>
      </c>
    </row>
    <row r="753" customFormat="false" ht="16.5" hidden="false" customHeight="true" outlineLevel="0" collapsed="false">
      <c r="A753" s="65"/>
      <c r="B753" s="19"/>
      <c r="C753" s="19"/>
      <c r="D753" s="77" t="s">
        <v>32</v>
      </c>
      <c r="E753" s="67"/>
      <c r="F753" s="178" t="s">
        <v>89</v>
      </c>
      <c r="G753" s="178" t="s">
        <v>89</v>
      </c>
      <c r="H753" s="68" t="e">
        <f aca="false">G753*$N$7</f>
        <v>#VALUE!</v>
      </c>
      <c r="I753" s="176" t="e">
        <f aca="false">H753*$O$7</f>
        <v>#VALUE!</v>
      </c>
      <c r="J753" s="176" t="e">
        <f aca="false">I753*$P$7</f>
        <v>#VALUE!</v>
      </c>
      <c r="K753" s="68" t="e">
        <f aca="false">J753*$Q$7</f>
        <v>#VALUE!</v>
      </c>
      <c r="L753" s="68" t="e">
        <f aca="false">F753+G753+H753+I753+J753+K753</f>
        <v>#VALUE!</v>
      </c>
    </row>
    <row r="754" s="151" customFormat="true" ht="27" hidden="false" customHeight="true" outlineLevel="0" collapsed="false">
      <c r="A754" s="146" t="s">
        <v>216</v>
      </c>
      <c r="B754" s="70" t="s">
        <v>353</v>
      </c>
      <c r="C754" s="148" t="s">
        <v>27</v>
      </c>
      <c r="D754" s="148" t="s">
        <v>28</v>
      </c>
      <c r="E754" s="71"/>
      <c r="F754" s="149" t="e">
        <f aca="false">F755+F756+F757+F758</f>
        <v>#VALUE!</v>
      </c>
      <c r="G754" s="149" t="e">
        <f aca="false">G755+G756+G757+G758</f>
        <v>#VALUE!</v>
      </c>
      <c r="H754" s="149" t="e">
        <f aca="false">H755+H756+H757+H758</f>
        <v>#VALUE!</v>
      </c>
      <c r="I754" s="149" t="e">
        <f aca="false">I755+I756+I757+I758</f>
        <v>#VALUE!</v>
      </c>
      <c r="J754" s="149" t="e">
        <f aca="false">J755+J756+J757+J758</f>
        <v>#VALUE!</v>
      </c>
      <c r="K754" s="149" t="e">
        <f aca="false">K755+K756+K757+K758</f>
        <v>#VALUE!</v>
      </c>
      <c r="L754" s="149" t="e">
        <f aca="false">L755+L756+L757+L758</f>
        <v>#VALUE!</v>
      </c>
      <c r="M754" s="150" t="s">
        <v>371</v>
      </c>
    </row>
    <row r="755" customFormat="false" ht="12.75" hidden="false" customHeight="true" outlineLevel="0" collapsed="false">
      <c r="A755" s="65"/>
      <c r="B755" s="70"/>
      <c r="C755" s="66"/>
      <c r="D755" s="148" t="s">
        <v>29</v>
      </c>
      <c r="E755" s="67"/>
      <c r="F755" s="68" t="e">
        <f aca="false">F760</f>
        <v>#VALUE!</v>
      </c>
      <c r="G755" s="68" t="e">
        <f aca="false">G760</f>
        <v>#VALUE!</v>
      </c>
      <c r="H755" s="68" t="e">
        <f aca="false">H760</f>
        <v>#VALUE!</v>
      </c>
      <c r="I755" s="68" t="e">
        <f aca="false">I760</f>
        <v>#VALUE!</v>
      </c>
      <c r="J755" s="68" t="e">
        <f aca="false">J760</f>
        <v>#VALUE!</v>
      </c>
      <c r="K755" s="68" t="e">
        <f aca="false">K760</f>
        <v>#VALUE!</v>
      </c>
      <c r="L755" s="68" t="e">
        <f aca="false">F755+G755+H755+I755+J755+K755</f>
        <v>#VALUE!</v>
      </c>
    </row>
    <row r="756" customFormat="false" ht="12.75" hidden="false" customHeight="true" outlineLevel="0" collapsed="false">
      <c r="A756" s="65"/>
      <c r="B756" s="70"/>
      <c r="C756" s="66"/>
      <c r="D756" s="148" t="s">
        <v>30</v>
      </c>
      <c r="E756" s="67"/>
      <c r="F756" s="68" t="e">
        <f aca="false">F761</f>
        <v>#VALUE!</v>
      </c>
      <c r="G756" s="68" t="e">
        <f aca="false">G761</f>
        <v>#VALUE!</v>
      </c>
      <c r="H756" s="68" t="e">
        <f aca="false">H761</f>
        <v>#VALUE!</v>
      </c>
      <c r="I756" s="68" t="e">
        <f aca="false">I761</f>
        <v>#VALUE!</v>
      </c>
      <c r="J756" s="68" t="e">
        <f aca="false">J761</f>
        <v>#VALUE!</v>
      </c>
      <c r="K756" s="68" t="e">
        <f aca="false">K761</f>
        <v>#VALUE!</v>
      </c>
      <c r="L756" s="68" t="e">
        <f aca="false">F756+G756+H756+I756+J756+K756</f>
        <v>#VALUE!</v>
      </c>
    </row>
    <row r="757" customFormat="false" ht="12.75" hidden="false" customHeight="true" outlineLevel="0" collapsed="false">
      <c r="A757" s="65"/>
      <c r="B757" s="70"/>
      <c r="C757" s="66"/>
      <c r="D757" s="148" t="s">
        <v>281</v>
      </c>
      <c r="E757" s="67"/>
      <c r="F757" s="68" t="e">
        <f aca="false">F762</f>
        <v>#VALUE!</v>
      </c>
      <c r="G757" s="68" t="e">
        <f aca="false">G762</f>
        <v>#VALUE!</v>
      </c>
      <c r="H757" s="68" t="e">
        <f aca="false">H762</f>
        <v>#VALUE!</v>
      </c>
      <c r="I757" s="68" t="e">
        <f aca="false">I762</f>
        <v>#VALUE!</v>
      </c>
      <c r="J757" s="68" t="e">
        <f aca="false">J762</f>
        <v>#VALUE!</v>
      </c>
      <c r="K757" s="68" t="e">
        <f aca="false">K762</f>
        <v>#VALUE!</v>
      </c>
      <c r="L757" s="68" t="e">
        <f aca="false">F757+G757+H757+I757+J757+K757</f>
        <v>#VALUE!</v>
      </c>
    </row>
    <row r="758" customFormat="false" ht="12.75" hidden="false" customHeight="true" outlineLevel="0" collapsed="false">
      <c r="A758" s="65"/>
      <c r="B758" s="70"/>
      <c r="C758" s="66"/>
      <c r="D758" s="148" t="s">
        <v>32</v>
      </c>
      <c r="E758" s="67"/>
      <c r="F758" s="68" t="e">
        <f aca="false">F763</f>
        <v>#VALUE!</v>
      </c>
      <c r="G758" s="68" t="e">
        <f aca="false">G763</f>
        <v>#VALUE!</v>
      </c>
      <c r="H758" s="68" t="e">
        <f aca="false">H763</f>
        <v>#VALUE!</v>
      </c>
      <c r="I758" s="68" t="e">
        <f aca="false">I763</f>
        <v>#VALUE!</v>
      </c>
      <c r="J758" s="68" t="e">
        <f aca="false">J763</f>
        <v>#VALUE!</v>
      </c>
      <c r="K758" s="68" t="e">
        <f aca="false">K763</f>
        <v>#VALUE!</v>
      </c>
      <c r="L758" s="68" t="e">
        <f aca="false">F758+G758+H758+I758+J758+K758</f>
        <v>#VALUE!</v>
      </c>
    </row>
    <row r="759" customFormat="false" ht="18" hidden="false" customHeight="true" outlineLevel="0" collapsed="false">
      <c r="A759" s="65"/>
      <c r="B759" s="70"/>
      <c r="C759" s="19" t="s">
        <v>33</v>
      </c>
      <c r="D759" s="148" t="s">
        <v>28</v>
      </c>
      <c r="E759" s="67"/>
      <c r="F759" s="149" t="e">
        <f aca="false">F760+F761+F762+F763</f>
        <v>#VALUE!</v>
      </c>
      <c r="G759" s="149" t="e">
        <f aca="false">G760+G761+G762+G763</f>
        <v>#VALUE!</v>
      </c>
      <c r="H759" s="149" t="e">
        <f aca="false">H760+H761+H762+H763</f>
        <v>#VALUE!</v>
      </c>
      <c r="I759" s="149" t="e">
        <f aca="false">I760+I761+I762+I763</f>
        <v>#VALUE!</v>
      </c>
      <c r="J759" s="149" t="e">
        <f aca="false">J760+J761+J762+J763</f>
        <v>#VALUE!</v>
      </c>
      <c r="K759" s="149" t="e">
        <f aca="false">K760+K761+K762+K763</f>
        <v>#VALUE!</v>
      </c>
      <c r="L759" s="149" t="e">
        <f aca="false">L760+L761+L762+L763</f>
        <v>#VALUE!</v>
      </c>
    </row>
    <row r="760" customFormat="false" ht="12.75" hidden="false" customHeight="true" outlineLevel="0" collapsed="false">
      <c r="A760" s="65"/>
      <c r="B760" s="70"/>
      <c r="C760" s="19"/>
      <c r="D760" s="148" t="s">
        <v>29</v>
      </c>
      <c r="E760" s="67"/>
      <c r="F760" s="68" t="e">
        <f aca="false">F765+F770+F775+F780+F785+F790</f>
        <v>#VALUE!</v>
      </c>
      <c r="G760" s="68" t="e">
        <f aca="false">G765+G770+G775+G780+G785+G790</f>
        <v>#VALUE!</v>
      </c>
      <c r="H760" s="68" t="e">
        <f aca="false">H765+H770+H775+H780+H785+H790</f>
        <v>#VALUE!</v>
      </c>
      <c r="I760" s="68" t="e">
        <f aca="false">I765+I770+I775+I780+I785+I790</f>
        <v>#VALUE!</v>
      </c>
      <c r="J760" s="68" t="e">
        <f aca="false">J765+J770+J775+J780+J785+J790</f>
        <v>#VALUE!</v>
      </c>
      <c r="K760" s="68" t="e">
        <f aca="false">K765+K770+K775+K780+K785+K790</f>
        <v>#VALUE!</v>
      </c>
      <c r="L760" s="68" t="e">
        <f aca="false">F760+G760+H760+I760+J760+K760</f>
        <v>#VALUE!</v>
      </c>
    </row>
    <row r="761" customFormat="false" ht="12.75" hidden="false" customHeight="true" outlineLevel="0" collapsed="false">
      <c r="A761" s="65"/>
      <c r="B761" s="70"/>
      <c r="C761" s="19"/>
      <c r="D761" s="148" t="s">
        <v>30</v>
      </c>
      <c r="E761" s="67"/>
      <c r="F761" s="68" t="e">
        <f aca="false">F766+F771+F776+F781+F786+F791</f>
        <v>#VALUE!</v>
      </c>
      <c r="G761" s="68" t="e">
        <f aca="false">G766+G771+G776+G781+G786+G791</f>
        <v>#VALUE!</v>
      </c>
      <c r="H761" s="68" t="e">
        <f aca="false">H766+H771+H776+H781+H786+H791</f>
        <v>#VALUE!</v>
      </c>
      <c r="I761" s="68" t="e">
        <f aca="false">I766+I771+I776+I781+I786+I791</f>
        <v>#VALUE!</v>
      </c>
      <c r="J761" s="68" t="e">
        <f aca="false">J766+J771+J776+J781+J786+J791</f>
        <v>#VALUE!</v>
      </c>
      <c r="K761" s="68" t="e">
        <f aca="false">K766+K771+K776+K781+K786+K791</f>
        <v>#VALUE!</v>
      </c>
      <c r="L761" s="68" t="e">
        <f aca="false">F761+G761+H761+I761+J761+K761</f>
        <v>#VALUE!</v>
      </c>
    </row>
    <row r="762" customFormat="false" ht="12.75" hidden="false" customHeight="true" outlineLevel="0" collapsed="false">
      <c r="A762" s="65"/>
      <c r="B762" s="70"/>
      <c r="C762" s="19"/>
      <c r="D762" s="148" t="s">
        <v>281</v>
      </c>
      <c r="E762" s="67"/>
      <c r="F762" s="68" t="e">
        <f aca="false">F767+F772+F777+F782+F787+F792</f>
        <v>#VALUE!</v>
      </c>
      <c r="G762" s="68" t="e">
        <f aca="false">G767+G772+G777+G782+G787+G792</f>
        <v>#VALUE!</v>
      </c>
      <c r="H762" s="68" t="e">
        <f aca="false">H767+H772+H777+H782+H787+H792</f>
        <v>#VALUE!</v>
      </c>
      <c r="I762" s="68" t="e">
        <f aca="false">I767+I772+I777+I782+I787+I792</f>
        <v>#VALUE!</v>
      </c>
      <c r="J762" s="68" t="e">
        <f aca="false">J767+J772+J777+J782+J787+J792</f>
        <v>#VALUE!</v>
      </c>
      <c r="K762" s="68" t="e">
        <f aca="false">K767+K772+K777+K782+K787+K792</f>
        <v>#VALUE!</v>
      </c>
      <c r="L762" s="68" t="e">
        <f aca="false">F762+G762+H762+I762+J762+K762</f>
        <v>#VALUE!</v>
      </c>
    </row>
    <row r="763" customFormat="false" ht="12.75" hidden="false" customHeight="true" outlineLevel="0" collapsed="false">
      <c r="A763" s="65"/>
      <c r="B763" s="70"/>
      <c r="C763" s="19"/>
      <c r="D763" s="148" t="s">
        <v>32</v>
      </c>
      <c r="E763" s="67"/>
      <c r="F763" s="68" t="e">
        <f aca="false">F768+F773+F778+F783+F788+F793</f>
        <v>#VALUE!</v>
      </c>
      <c r="G763" s="68" t="e">
        <f aca="false">G768+G773+G778+G783+G788+G793</f>
        <v>#VALUE!</v>
      </c>
      <c r="H763" s="68" t="e">
        <f aca="false">H768+H773+H778+H783+H788+H793</f>
        <v>#VALUE!</v>
      </c>
      <c r="I763" s="68" t="e">
        <f aca="false">I768+I773+I778+I783+I788+I793</f>
        <v>#VALUE!</v>
      </c>
      <c r="J763" s="68" t="e">
        <f aca="false">J768+J773+J778+J783+J788+J793</f>
        <v>#VALUE!</v>
      </c>
      <c r="K763" s="68" t="e">
        <f aca="false">K768+K773+K778+K783+K788+K793</f>
        <v>#VALUE!</v>
      </c>
      <c r="L763" s="68" t="e">
        <f aca="false">F763+G763+H763+I763+J763+K763</f>
        <v>#VALUE!</v>
      </c>
    </row>
    <row r="764" customFormat="false" ht="15.75" hidden="false" customHeight="true" outlineLevel="0" collapsed="false">
      <c r="A764" s="20" t="s">
        <v>218</v>
      </c>
      <c r="B764" s="19" t="s">
        <v>592</v>
      </c>
      <c r="C764" s="19" t="s">
        <v>33</v>
      </c>
      <c r="D764" s="77" t="s">
        <v>28</v>
      </c>
      <c r="E764" s="67"/>
      <c r="F764" s="149" t="e">
        <f aca="false">F765+F766+F767+F768</f>
        <v>#VALUE!</v>
      </c>
      <c r="G764" s="149" t="e">
        <f aca="false">G765+G766+G767+G768</f>
        <v>#VALUE!</v>
      </c>
      <c r="H764" s="149" t="e">
        <f aca="false">H765+H766+H767+H768</f>
        <v>#VALUE!</v>
      </c>
      <c r="I764" s="149" t="e">
        <f aca="false">I765+I766+I767+I768</f>
        <v>#VALUE!</v>
      </c>
      <c r="J764" s="149" t="e">
        <f aca="false">J765+J766+J767+J768</f>
        <v>#VALUE!</v>
      </c>
      <c r="K764" s="149" t="e">
        <f aca="false">K765+K766+K767+K768</f>
        <v>#VALUE!</v>
      </c>
      <c r="L764" s="149" t="e">
        <f aca="false">L765+L766+L767+L768</f>
        <v>#VALUE!</v>
      </c>
    </row>
    <row r="765" customFormat="false" ht="15.75" hidden="false" customHeight="true" outlineLevel="0" collapsed="false">
      <c r="A765" s="65"/>
      <c r="B765" s="19"/>
      <c r="C765" s="19"/>
      <c r="D765" s="77" t="s">
        <v>29</v>
      </c>
      <c r="E765" s="67"/>
      <c r="F765" s="178" t="s">
        <v>89</v>
      </c>
      <c r="G765" s="178" t="s">
        <v>89</v>
      </c>
      <c r="H765" s="68" t="e">
        <f aca="false">G765*$N$7</f>
        <v>#VALUE!</v>
      </c>
      <c r="I765" s="176" t="e">
        <f aca="false">H765*$O$7</f>
        <v>#VALUE!</v>
      </c>
      <c r="J765" s="176" t="e">
        <f aca="false">I765*$P$7</f>
        <v>#VALUE!</v>
      </c>
      <c r="K765" s="68" t="e">
        <f aca="false">J765*$Q$7</f>
        <v>#VALUE!</v>
      </c>
      <c r="L765" s="68" t="e">
        <f aca="false">F765+G765+H765+I765+J765+K765</f>
        <v>#VALUE!</v>
      </c>
    </row>
    <row r="766" customFormat="false" ht="15.75" hidden="false" customHeight="true" outlineLevel="0" collapsed="false">
      <c r="A766" s="65"/>
      <c r="B766" s="19"/>
      <c r="C766" s="19"/>
      <c r="D766" s="77" t="s">
        <v>30</v>
      </c>
      <c r="E766" s="67"/>
      <c r="F766" s="178" t="s">
        <v>89</v>
      </c>
      <c r="G766" s="178" t="s">
        <v>89</v>
      </c>
      <c r="H766" s="68" t="e">
        <f aca="false">G766*$N$7</f>
        <v>#VALUE!</v>
      </c>
      <c r="I766" s="176" t="e">
        <f aca="false">H766*$O$7</f>
        <v>#VALUE!</v>
      </c>
      <c r="J766" s="176" t="e">
        <f aca="false">I766*$P$7</f>
        <v>#VALUE!</v>
      </c>
      <c r="K766" s="68" t="e">
        <f aca="false">J766*$Q$7</f>
        <v>#VALUE!</v>
      </c>
      <c r="L766" s="68" t="e">
        <f aca="false">F766+G766+H766+I766+J766+K766</f>
        <v>#VALUE!</v>
      </c>
    </row>
    <row r="767" customFormat="false" ht="15.75" hidden="false" customHeight="true" outlineLevel="0" collapsed="false">
      <c r="A767" s="65"/>
      <c r="B767" s="19"/>
      <c r="C767" s="19"/>
      <c r="D767" s="77" t="s">
        <v>281</v>
      </c>
      <c r="E767" s="67"/>
      <c r="F767" s="178" t="s">
        <v>416</v>
      </c>
      <c r="G767" s="178" t="s">
        <v>416</v>
      </c>
      <c r="H767" s="68" t="e">
        <f aca="false">G767*$N$7</f>
        <v>#VALUE!</v>
      </c>
      <c r="I767" s="176" t="e">
        <f aca="false">H767*$O$7</f>
        <v>#VALUE!</v>
      </c>
      <c r="J767" s="176" t="e">
        <f aca="false">I767*$P$7</f>
        <v>#VALUE!</v>
      </c>
      <c r="K767" s="68" t="e">
        <f aca="false">J767*$Q$7</f>
        <v>#VALUE!</v>
      </c>
      <c r="L767" s="68" t="e">
        <f aca="false">F767+G767+H767+I767+J767+K767</f>
        <v>#VALUE!</v>
      </c>
    </row>
    <row r="768" customFormat="false" ht="15.75" hidden="false" customHeight="true" outlineLevel="0" collapsed="false">
      <c r="A768" s="65"/>
      <c r="B768" s="19"/>
      <c r="C768" s="19"/>
      <c r="D768" s="77" t="s">
        <v>32</v>
      </c>
      <c r="E768" s="67"/>
      <c r="F768" s="178" t="s">
        <v>89</v>
      </c>
      <c r="G768" s="178" t="s">
        <v>89</v>
      </c>
      <c r="H768" s="68" t="e">
        <f aca="false">G768*$N$7</f>
        <v>#VALUE!</v>
      </c>
      <c r="I768" s="176" t="e">
        <f aca="false">H768*$O$7</f>
        <v>#VALUE!</v>
      </c>
      <c r="J768" s="176" t="e">
        <f aca="false">I768*$P$7</f>
        <v>#VALUE!</v>
      </c>
      <c r="K768" s="68" t="e">
        <f aca="false">J768*$Q$7</f>
        <v>#VALUE!</v>
      </c>
      <c r="L768" s="68" t="e">
        <f aca="false">F768+G768+H768+I768+J768+K768</f>
        <v>#VALUE!</v>
      </c>
    </row>
    <row r="769" customFormat="false" ht="15.75" hidden="false" customHeight="true" outlineLevel="0" collapsed="false">
      <c r="A769" s="20" t="s">
        <v>220</v>
      </c>
      <c r="B769" s="19" t="s">
        <v>213</v>
      </c>
      <c r="C769" s="19" t="s">
        <v>33</v>
      </c>
      <c r="D769" s="77" t="s">
        <v>28</v>
      </c>
      <c r="E769" s="67"/>
      <c r="F769" s="149" t="e">
        <f aca="false">F770+F771+F772+F773</f>
        <v>#VALUE!</v>
      </c>
      <c r="G769" s="149" t="e">
        <f aca="false">G770+G771+G772+G773</f>
        <v>#VALUE!</v>
      </c>
      <c r="H769" s="149" t="e">
        <f aca="false">H770+H771+H772+H773</f>
        <v>#VALUE!</v>
      </c>
      <c r="I769" s="149" t="e">
        <f aca="false">I770+I771+I772+I773</f>
        <v>#VALUE!</v>
      </c>
      <c r="J769" s="149" t="e">
        <f aca="false">J770+J771+J772+J773</f>
        <v>#VALUE!</v>
      </c>
      <c r="K769" s="149" t="e">
        <f aca="false">K770+K771+K772+K773</f>
        <v>#VALUE!</v>
      </c>
      <c r="L769" s="149" t="e">
        <f aca="false">L770+L771+L772+L773</f>
        <v>#VALUE!</v>
      </c>
    </row>
    <row r="770" customFormat="false" ht="15.75" hidden="false" customHeight="true" outlineLevel="0" collapsed="false">
      <c r="A770" s="65"/>
      <c r="B770" s="19"/>
      <c r="C770" s="19"/>
      <c r="D770" s="77" t="s">
        <v>29</v>
      </c>
      <c r="E770" s="67"/>
      <c r="F770" s="178" t="s">
        <v>89</v>
      </c>
      <c r="G770" s="178" t="s">
        <v>89</v>
      </c>
      <c r="H770" s="68" t="e">
        <f aca="false">G770*$N$7</f>
        <v>#VALUE!</v>
      </c>
      <c r="I770" s="176" t="e">
        <f aca="false">H770*$O$7</f>
        <v>#VALUE!</v>
      </c>
      <c r="J770" s="176" t="e">
        <f aca="false">I770*$P$7</f>
        <v>#VALUE!</v>
      </c>
      <c r="K770" s="68" t="e">
        <f aca="false">J770*$Q$7</f>
        <v>#VALUE!</v>
      </c>
      <c r="L770" s="68" t="e">
        <f aca="false">F770+G770+H770+I770+J770+K770</f>
        <v>#VALUE!</v>
      </c>
    </row>
    <row r="771" customFormat="false" ht="15.75" hidden="false" customHeight="true" outlineLevel="0" collapsed="false">
      <c r="A771" s="65"/>
      <c r="B771" s="19"/>
      <c r="C771" s="19"/>
      <c r="D771" s="77" t="s">
        <v>30</v>
      </c>
      <c r="E771" s="67"/>
      <c r="F771" s="178" t="s">
        <v>89</v>
      </c>
      <c r="G771" s="178" t="s">
        <v>89</v>
      </c>
      <c r="H771" s="68" t="e">
        <f aca="false">G771*$N$7</f>
        <v>#VALUE!</v>
      </c>
      <c r="I771" s="176" t="e">
        <f aca="false">H771*$O$7</f>
        <v>#VALUE!</v>
      </c>
      <c r="J771" s="176" t="e">
        <f aca="false">I771*$P$7</f>
        <v>#VALUE!</v>
      </c>
      <c r="K771" s="68" t="e">
        <f aca="false">J771*$Q$7</f>
        <v>#VALUE!</v>
      </c>
      <c r="L771" s="68" t="e">
        <f aca="false">F771+G771+H771+I771+J771+K771</f>
        <v>#VALUE!</v>
      </c>
    </row>
    <row r="772" customFormat="false" ht="15.75" hidden="false" customHeight="true" outlineLevel="0" collapsed="false">
      <c r="A772" s="65"/>
      <c r="B772" s="19"/>
      <c r="C772" s="19"/>
      <c r="D772" s="77" t="s">
        <v>281</v>
      </c>
      <c r="E772" s="67"/>
      <c r="F772" s="178" t="s">
        <v>593</v>
      </c>
      <c r="G772" s="178" t="s">
        <v>593</v>
      </c>
      <c r="H772" s="68" t="e">
        <f aca="false">G772*$N$7</f>
        <v>#VALUE!</v>
      </c>
      <c r="I772" s="176" t="e">
        <f aca="false">H772*$O$7</f>
        <v>#VALUE!</v>
      </c>
      <c r="J772" s="176" t="e">
        <f aca="false">I772*$P$7</f>
        <v>#VALUE!</v>
      </c>
      <c r="K772" s="68" t="e">
        <f aca="false">J772*$Q$7</f>
        <v>#VALUE!</v>
      </c>
      <c r="L772" s="68" t="e">
        <f aca="false">F772+G772+H772+I772+J772+K772</f>
        <v>#VALUE!</v>
      </c>
    </row>
    <row r="773" customFormat="false" ht="15.75" hidden="false" customHeight="true" outlineLevel="0" collapsed="false">
      <c r="A773" s="65"/>
      <c r="B773" s="19"/>
      <c r="C773" s="19"/>
      <c r="D773" s="77" t="s">
        <v>32</v>
      </c>
      <c r="E773" s="67"/>
      <c r="F773" s="178" t="s">
        <v>89</v>
      </c>
      <c r="G773" s="178" t="s">
        <v>89</v>
      </c>
      <c r="H773" s="68" t="e">
        <f aca="false">G773*$N$7</f>
        <v>#VALUE!</v>
      </c>
      <c r="I773" s="176" t="e">
        <f aca="false">H773*$O$7</f>
        <v>#VALUE!</v>
      </c>
      <c r="J773" s="176" t="e">
        <f aca="false">I773*$P$7</f>
        <v>#VALUE!</v>
      </c>
      <c r="K773" s="68" t="e">
        <f aca="false">J773*$Q$7</f>
        <v>#VALUE!</v>
      </c>
      <c r="L773" s="68" t="e">
        <f aca="false">F773+G773+H773+I773+J773+K773</f>
        <v>#VALUE!</v>
      </c>
    </row>
    <row r="774" customFormat="false" ht="15.75" hidden="false" customHeight="true" outlineLevel="0" collapsed="false">
      <c r="A774" s="20" t="s">
        <v>222</v>
      </c>
      <c r="B774" s="19" t="s">
        <v>594</v>
      </c>
      <c r="C774" s="19" t="s">
        <v>33</v>
      </c>
      <c r="D774" s="77" t="s">
        <v>28</v>
      </c>
      <c r="E774" s="67"/>
      <c r="F774" s="149" t="e">
        <f aca="false">F775+F776+F777+F778</f>
        <v>#VALUE!</v>
      </c>
      <c r="G774" s="149" t="e">
        <f aca="false">G775+G776+G777+G778</f>
        <v>#VALUE!</v>
      </c>
      <c r="H774" s="149" t="e">
        <f aca="false">H775+H776+H777+H778</f>
        <v>#VALUE!</v>
      </c>
      <c r="I774" s="149" t="e">
        <f aca="false">I775+I776+I777+I778</f>
        <v>#VALUE!</v>
      </c>
      <c r="J774" s="149" t="e">
        <f aca="false">J775+J776+J777+J778</f>
        <v>#VALUE!</v>
      </c>
      <c r="K774" s="149" t="e">
        <f aca="false">K775+K776+K777+K778</f>
        <v>#VALUE!</v>
      </c>
      <c r="L774" s="149" t="e">
        <f aca="false">L775+L776+L777+L778</f>
        <v>#VALUE!</v>
      </c>
    </row>
    <row r="775" customFormat="false" ht="15.75" hidden="false" customHeight="true" outlineLevel="0" collapsed="false">
      <c r="A775" s="65"/>
      <c r="B775" s="19"/>
      <c r="C775" s="19"/>
      <c r="D775" s="77" t="s">
        <v>29</v>
      </c>
      <c r="E775" s="67"/>
      <c r="F775" s="178" t="s">
        <v>89</v>
      </c>
      <c r="G775" s="178" t="s">
        <v>89</v>
      </c>
      <c r="H775" s="68" t="e">
        <f aca="false">G775*$N$7</f>
        <v>#VALUE!</v>
      </c>
      <c r="I775" s="176" t="e">
        <f aca="false">H775*$O$7</f>
        <v>#VALUE!</v>
      </c>
      <c r="J775" s="176" t="e">
        <f aca="false">I775*$P$7</f>
        <v>#VALUE!</v>
      </c>
      <c r="K775" s="68" t="e">
        <f aca="false">J775*$Q$7</f>
        <v>#VALUE!</v>
      </c>
      <c r="L775" s="68" t="e">
        <f aca="false">F775+G775+H775+I775+J775+K775</f>
        <v>#VALUE!</v>
      </c>
    </row>
    <row r="776" customFormat="false" ht="15.75" hidden="false" customHeight="true" outlineLevel="0" collapsed="false">
      <c r="A776" s="65"/>
      <c r="B776" s="19"/>
      <c r="C776" s="19"/>
      <c r="D776" s="77" t="s">
        <v>30</v>
      </c>
      <c r="E776" s="67"/>
      <c r="F776" s="178" t="s">
        <v>89</v>
      </c>
      <c r="G776" s="178" t="s">
        <v>89</v>
      </c>
      <c r="H776" s="68" t="e">
        <f aca="false">G776*$N$7</f>
        <v>#VALUE!</v>
      </c>
      <c r="I776" s="176" t="e">
        <f aca="false">H776*$O$7</f>
        <v>#VALUE!</v>
      </c>
      <c r="J776" s="176" t="e">
        <f aca="false">I776*$P$7</f>
        <v>#VALUE!</v>
      </c>
      <c r="K776" s="68" t="e">
        <f aca="false">J776*$Q$7</f>
        <v>#VALUE!</v>
      </c>
      <c r="L776" s="68" t="e">
        <f aca="false">F776+G776+H776+I776+J776+K776</f>
        <v>#VALUE!</v>
      </c>
    </row>
    <row r="777" customFormat="false" ht="15.75" hidden="false" customHeight="true" outlineLevel="0" collapsed="false">
      <c r="A777" s="65"/>
      <c r="B777" s="19"/>
      <c r="C777" s="19"/>
      <c r="D777" s="77" t="s">
        <v>281</v>
      </c>
      <c r="E777" s="67"/>
      <c r="F777" s="178" t="s">
        <v>595</v>
      </c>
      <c r="G777" s="178" t="s">
        <v>595</v>
      </c>
      <c r="H777" s="68" t="e">
        <f aca="false">G777*$N$7</f>
        <v>#VALUE!</v>
      </c>
      <c r="I777" s="176" t="e">
        <f aca="false">H777*$O$7</f>
        <v>#VALUE!</v>
      </c>
      <c r="J777" s="176" t="e">
        <f aca="false">I777*$P$7</f>
        <v>#VALUE!</v>
      </c>
      <c r="K777" s="68" t="e">
        <f aca="false">J777*$Q$7</f>
        <v>#VALUE!</v>
      </c>
      <c r="L777" s="68" t="e">
        <f aca="false">F777+G777+H777+I777+J777+K777</f>
        <v>#VALUE!</v>
      </c>
    </row>
    <row r="778" customFormat="false" ht="15.75" hidden="false" customHeight="true" outlineLevel="0" collapsed="false">
      <c r="A778" s="65"/>
      <c r="B778" s="19"/>
      <c r="C778" s="19"/>
      <c r="D778" s="77" t="s">
        <v>32</v>
      </c>
      <c r="E778" s="67"/>
      <c r="F778" s="178" t="s">
        <v>89</v>
      </c>
      <c r="G778" s="178" t="s">
        <v>89</v>
      </c>
      <c r="H778" s="68" t="e">
        <f aca="false">G778*$N$7</f>
        <v>#VALUE!</v>
      </c>
      <c r="I778" s="176" t="e">
        <f aca="false">H778*$O$7</f>
        <v>#VALUE!</v>
      </c>
      <c r="J778" s="176" t="e">
        <f aca="false">I778*$P$7</f>
        <v>#VALUE!</v>
      </c>
      <c r="K778" s="68" t="e">
        <f aca="false">J778*$Q$7</f>
        <v>#VALUE!</v>
      </c>
      <c r="L778" s="68" t="e">
        <f aca="false">F778+G778+H778+I778+J778+K778</f>
        <v>#VALUE!</v>
      </c>
    </row>
    <row r="779" customFormat="false" ht="15.75" hidden="false" customHeight="true" outlineLevel="0" collapsed="false">
      <c r="A779" s="20" t="s">
        <v>354</v>
      </c>
      <c r="B779" s="19" t="s">
        <v>596</v>
      </c>
      <c r="C779" s="19" t="s">
        <v>33</v>
      </c>
      <c r="D779" s="77" t="s">
        <v>28</v>
      </c>
      <c r="E779" s="67"/>
      <c r="F779" s="149" t="e">
        <f aca="false">F780+F781+F782+F783</f>
        <v>#VALUE!</v>
      </c>
      <c r="G779" s="149" t="e">
        <f aca="false">G780+G781+G782+G783</f>
        <v>#VALUE!</v>
      </c>
      <c r="H779" s="149" t="e">
        <f aca="false">H780+H781+H782+H783</f>
        <v>#VALUE!</v>
      </c>
      <c r="I779" s="149" t="e">
        <f aca="false">I780+I781+I782+I783</f>
        <v>#VALUE!</v>
      </c>
      <c r="J779" s="149" t="e">
        <f aca="false">J780+J781+J782+J783</f>
        <v>#VALUE!</v>
      </c>
      <c r="K779" s="149" t="e">
        <f aca="false">K780+K781+K782+K783</f>
        <v>#VALUE!</v>
      </c>
      <c r="L779" s="149" t="e">
        <f aca="false">L780+L781+L782+L783</f>
        <v>#VALUE!</v>
      </c>
    </row>
    <row r="780" customFormat="false" ht="15.75" hidden="false" customHeight="true" outlineLevel="0" collapsed="false">
      <c r="A780" s="65"/>
      <c r="B780" s="19"/>
      <c r="C780" s="19"/>
      <c r="D780" s="77" t="s">
        <v>29</v>
      </c>
      <c r="E780" s="67"/>
      <c r="F780" s="178" t="s">
        <v>89</v>
      </c>
      <c r="G780" s="178" t="s">
        <v>89</v>
      </c>
      <c r="H780" s="68" t="e">
        <f aca="false">G780*$N$7</f>
        <v>#VALUE!</v>
      </c>
      <c r="I780" s="176" t="e">
        <f aca="false">H780*$O$7</f>
        <v>#VALUE!</v>
      </c>
      <c r="J780" s="176" t="e">
        <f aca="false">I780*$P$7</f>
        <v>#VALUE!</v>
      </c>
      <c r="K780" s="68" t="e">
        <f aca="false">J780*$Q$7</f>
        <v>#VALUE!</v>
      </c>
      <c r="L780" s="68" t="e">
        <f aca="false">F780+G780+H780+I780+J780+K780</f>
        <v>#VALUE!</v>
      </c>
    </row>
    <row r="781" customFormat="false" ht="15.75" hidden="false" customHeight="true" outlineLevel="0" collapsed="false">
      <c r="A781" s="65"/>
      <c r="B781" s="19"/>
      <c r="C781" s="19"/>
      <c r="D781" s="77" t="s">
        <v>30</v>
      </c>
      <c r="E781" s="67"/>
      <c r="F781" s="178" t="s">
        <v>89</v>
      </c>
      <c r="G781" s="178" t="s">
        <v>89</v>
      </c>
      <c r="H781" s="68" t="e">
        <f aca="false">G781*$N$7</f>
        <v>#VALUE!</v>
      </c>
      <c r="I781" s="176" t="e">
        <f aca="false">H781*$O$7</f>
        <v>#VALUE!</v>
      </c>
      <c r="J781" s="176" t="e">
        <f aca="false">I781*$P$7</f>
        <v>#VALUE!</v>
      </c>
      <c r="K781" s="68" t="e">
        <f aca="false">J781*$Q$7</f>
        <v>#VALUE!</v>
      </c>
      <c r="L781" s="68" t="e">
        <f aca="false">F781+G781+H781+I781+J781+K781</f>
        <v>#VALUE!</v>
      </c>
    </row>
    <row r="782" customFormat="false" ht="15.75" hidden="false" customHeight="true" outlineLevel="0" collapsed="false">
      <c r="A782" s="65"/>
      <c r="B782" s="19"/>
      <c r="C782" s="19"/>
      <c r="D782" s="77" t="s">
        <v>281</v>
      </c>
      <c r="E782" s="67"/>
      <c r="F782" s="178" t="s">
        <v>597</v>
      </c>
      <c r="G782" s="178" t="s">
        <v>597</v>
      </c>
      <c r="H782" s="68" t="e">
        <f aca="false">G782*$N$7</f>
        <v>#VALUE!</v>
      </c>
      <c r="I782" s="176" t="e">
        <f aca="false">H782*$O$7</f>
        <v>#VALUE!</v>
      </c>
      <c r="J782" s="176" t="e">
        <f aca="false">I782*$P$7</f>
        <v>#VALUE!</v>
      </c>
      <c r="K782" s="68" t="e">
        <f aca="false">J782*$Q$7</f>
        <v>#VALUE!</v>
      </c>
      <c r="L782" s="68" t="e">
        <f aca="false">F782+G782+H782+I782+J782+K782</f>
        <v>#VALUE!</v>
      </c>
    </row>
    <row r="783" customFormat="false" ht="15.75" hidden="false" customHeight="true" outlineLevel="0" collapsed="false">
      <c r="A783" s="65"/>
      <c r="B783" s="19"/>
      <c r="C783" s="19"/>
      <c r="D783" s="77" t="s">
        <v>32</v>
      </c>
      <c r="E783" s="67"/>
      <c r="F783" s="178" t="s">
        <v>89</v>
      </c>
      <c r="G783" s="178" t="s">
        <v>89</v>
      </c>
      <c r="H783" s="68" t="e">
        <f aca="false">G783*$N$7</f>
        <v>#VALUE!</v>
      </c>
      <c r="I783" s="176" t="e">
        <f aca="false">H783*$O$7</f>
        <v>#VALUE!</v>
      </c>
      <c r="J783" s="176" t="e">
        <f aca="false">I783*$P$7</f>
        <v>#VALUE!</v>
      </c>
      <c r="K783" s="68" t="e">
        <f aca="false">J783*$Q$7</f>
        <v>#VALUE!</v>
      </c>
      <c r="L783" s="68" t="e">
        <f aca="false">F783+G783+H783+I783+J783+K783</f>
        <v>#VALUE!</v>
      </c>
    </row>
    <row r="784" customFormat="false" ht="15.75" hidden="false" customHeight="true" outlineLevel="0" collapsed="false">
      <c r="A784" s="20" t="s">
        <v>226</v>
      </c>
      <c r="B784" s="19" t="s">
        <v>598</v>
      </c>
      <c r="C784" s="19" t="s">
        <v>33</v>
      </c>
      <c r="D784" s="77" t="s">
        <v>28</v>
      </c>
      <c r="E784" s="67"/>
      <c r="F784" s="149" t="e">
        <f aca="false">F785+F786+F787+F788</f>
        <v>#VALUE!</v>
      </c>
      <c r="G784" s="149" t="e">
        <f aca="false">G785+G786+G787+G788</f>
        <v>#VALUE!</v>
      </c>
      <c r="H784" s="149" t="e">
        <f aca="false">H785+H786+H787+H788</f>
        <v>#VALUE!</v>
      </c>
      <c r="I784" s="149" t="e">
        <f aca="false">I785+I786+I787+I788</f>
        <v>#VALUE!</v>
      </c>
      <c r="J784" s="149" t="e">
        <f aca="false">J785+J786+J787+J788</f>
        <v>#VALUE!</v>
      </c>
      <c r="K784" s="149" t="e">
        <f aca="false">K785+K786+K787+K788</f>
        <v>#VALUE!</v>
      </c>
      <c r="L784" s="149" t="e">
        <f aca="false">L785+L786+L787+L788</f>
        <v>#VALUE!</v>
      </c>
    </row>
    <row r="785" customFormat="false" ht="15.75" hidden="false" customHeight="true" outlineLevel="0" collapsed="false">
      <c r="A785" s="65"/>
      <c r="B785" s="19"/>
      <c r="C785" s="19"/>
      <c r="D785" s="77" t="s">
        <v>29</v>
      </c>
      <c r="E785" s="67"/>
      <c r="F785" s="178" t="s">
        <v>89</v>
      </c>
      <c r="G785" s="178" t="s">
        <v>89</v>
      </c>
      <c r="H785" s="68" t="e">
        <f aca="false">G785*$N$7</f>
        <v>#VALUE!</v>
      </c>
      <c r="I785" s="176" t="e">
        <f aca="false">H785*$O$7</f>
        <v>#VALUE!</v>
      </c>
      <c r="J785" s="176" t="e">
        <f aca="false">I785*$P$7</f>
        <v>#VALUE!</v>
      </c>
      <c r="K785" s="68" t="e">
        <f aca="false">J785*$Q$7</f>
        <v>#VALUE!</v>
      </c>
      <c r="L785" s="68" t="e">
        <f aca="false">F785+G785+H785+I785+J785+K785</f>
        <v>#VALUE!</v>
      </c>
    </row>
    <row r="786" customFormat="false" ht="15.75" hidden="false" customHeight="true" outlineLevel="0" collapsed="false">
      <c r="A786" s="65"/>
      <c r="B786" s="19"/>
      <c r="C786" s="19"/>
      <c r="D786" s="77" t="s">
        <v>30</v>
      </c>
      <c r="E786" s="67"/>
      <c r="F786" s="178" t="s">
        <v>89</v>
      </c>
      <c r="G786" s="178" t="s">
        <v>89</v>
      </c>
      <c r="H786" s="68" t="e">
        <f aca="false">G786*$N$7</f>
        <v>#VALUE!</v>
      </c>
      <c r="I786" s="176" t="e">
        <f aca="false">H786*$O$7</f>
        <v>#VALUE!</v>
      </c>
      <c r="J786" s="176" t="e">
        <f aca="false">I786*$P$7</f>
        <v>#VALUE!</v>
      </c>
      <c r="K786" s="68" t="e">
        <f aca="false">J786*$Q$7</f>
        <v>#VALUE!</v>
      </c>
      <c r="L786" s="68" t="e">
        <f aca="false">F786+G786+H786+I786+J786+K786</f>
        <v>#VALUE!</v>
      </c>
    </row>
    <row r="787" customFormat="false" ht="15.75" hidden="false" customHeight="true" outlineLevel="0" collapsed="false">
      <c r="A787" s="65"/>
      <c r="B787" s="19"/>
      <c r="C787" s="19"/>
      <c r="D787" s="77" t="s">
        <v>281</v>
      </c>
      <c r="E787" s="67"/>
      <c r="F787" s="178" t="s">
        <v>599</v>
      </c>
      <c r="G787" s="178" t="s">
        <v>599</v>
      </c>
      <c r="H787" s="68" t="e">
        <f aca="false">G787*$N$7</f>
        <v>#VALUE!</v>
      </c>
      <c r="I787" s="176" t="e">
        <f aca="false">H787*$O$7</f>
        <v>#VALUE!</v>
      </c>
      <c r="J787" s="176" t="e">
        <f aca="false">I787*$P$7</f>
        <v>#VALUE!</v>
      </c>
      <c r="K787" s="68" t="e">
        <f aca="false">J787*$Q$7</f>
        <v>#VALUE!</v>
      </c>
      <c r="L787" s="68" t="e">
        <f aca="false">F787+G787+H787+I787+J787+K787</f>
        <v>#VALUE!</v>
      </c>
    </row>
    <row r="788" customFormat="false" ht="15.75" hidden="false" customHeight="true" outlineLevel="0" collapsed="false">
      <c r="A788" s="65"/>
      <c r="B788" s="19"/>
      <c r="C788" s="19"/>
      <c r="D788" s="77" t="s">
        <v>32</v>
      </c>
      <c r="E788" s="67"/>
      <c r="F788" s="178" t="s">
        <v>89</v>
      </c>
      <c r="G788" s="178" t="s">
        <v>89</v>
      </c>
      <c r="H788" s="68" t="e">
        <f aca="false">G788*$N$7</f>
        <v>#VALUE!</v>
      </c>
      <c r="I788" s="176" t="e">
        <f aca="false">H788*$O$7</f>
        <v>#VALUE!</v>
      </c>
      <c r="J788" s="176" t="e">
        <f aca="false">I788*$P$7</f>
        <v>#VALUE!</v>
      </c>
      <c r="K788" s="68" t="e">
        <f aca="false">J788*$Q$7</f>
        <v>#VALUE!</v>
      </c>
      <c r="L788" s="68" t="e">
        <f aca="false">F788+G788+H788+I788+J788+K788</f>
        <v>#VALUE!</v>
      </c>
    </row>
    <row r="789" customFormat="false" ht="15.75" hidden="false" customHeight="true" outlineLevel="0" collapsed="false">
      <c r="A789" s="20" t="s">
        <v>355</v>
      </c>
      <c r="B789" s="19" t="s">
        <v>600</v>
      </c>
      <c r="C789" s="19" t="s">
        <v>33</v>
      </c>
      <c r="D789" s="77" t="s">
        <v>28</v>
      </c>
      <c r="E789" s="67"/>
      <c r="F789" s="149" t="e">
        <f aca="false">F790+F791+F792+F793</f>
        <v>#VALUE!</v>
      </c>
      <c r="G789" s="149" t="e">
        <f aca="false">G790+G791+G792+G793</f>
        <v>#VALUE!</v>
      </c>
      <c r="H789" s="149" t="e">
        <f aca="false">H790+H791+H792+H793</f>
        <v>#VALUE!</v>
      </c>
      <c r="I789" s="149" t="e">
        <f aca="false">I790+I791+I792+I793</f>
        <v>#VALUE!</v>
      </c>
      <c r="J789" s="149" t="e">
        <f aca="false">J790+J791+J792+J793</f>
        <v>#VALUE!</v>
      </c>
      <c r="K789" s="149" t="e">
        <f aca="false">K790+K791+K792+K793</f>
        <v>#VALUE!</v>
      </c>
      <c r="L789" s="149" t="e">
        <f aca="false">L790+L791+L792+L793</f>
        <v>#VALUE!</v>
      </c>
    </row>
    <row r="790" customFormat="false" ht="15.75" hidden="false" customHeight="true" outlineLevel="0" collapsed="false">
      <c r="A790" s="65"/>
      <c r="B790" s="19"/>
      <c r="C790" s="19"/>
      <c r="D790" s="77" t="s">
        <v>29</v>
      </c>
      <c r="E790" s="67"/>
      <c r="F790" s="178" t="s">
        <v>89</v>
      </c>
      <c r="G790" s="178" t="s">
        <v>89</v>
      </c>
      <c r="H790" s="68" t="e">
        <f aca="false">G790*$N$7</f>
        <v>#VALUE!</v>
      </c>
      <c r="I790" s="176" t="e">
        <f aca="false">H790*$O$7</f>
        <v>#VALUE!</v>
      </c>
      <c r="J790" s="176" t="e">
        <f aca="false">I790*$P$7</f>
        <v>#VALUE!</v>
      </c>
      <c r="K790" s="68" t="e">
        <f aca="false">J790*$Q$7</f>
        <v>#VALUE!</v>
      </c>
      <c r="L790" s="68" t="e">
        <f aca="false">F790+G790+H790+I790+J790+K790</f>
        <v>#VALUE!</v>
      </c>
    </row>
    <row r="791" customFormat="false" ht="15.75" hidden="false" customHeight="true" outlineLevel="0" collapsed="false">
      <c r="A791" s="65"/>
      <c r="B791" s="19"/>
      <c r="C791" s="19"/>
      <c r="D791" s="77" t="s">
        <v>30</v>
      </c>
      <c r="E791" s="67"/>
      <c r="F791" s="178" t="s">
        <v>89</v>
      </c>
      <c r="G791" s="178" t="s">
        <v>89</v>
      </c>
      <c r="H791" s="68" t="e">
        <f aca="false">G791*$N$7</f>
        <v>#VALUE!</v>
      </c>
      <c r="I791" s="176" t="e">
        <f aca="false">H791*$O$7</f>
        <v>#VALUE!</v>
      </c>
      <c r="J791" s="176" t="e">
        <f aca="false">I791*$P$7</f>
        <v>#VALUE!</v>
      </c>
      <c r="K791" s="68" t="e">
        <f aca="false">J791*$Q$7</f>
        <v>#VALUE!</v>
      </c>
      <c r="L791" s="68" t="e">
        <f aca="false">F791+G791+H791+I791+J791+K791</f>
        <v>#VALUE!</v>
      </c>
    </row>
    <row r="792" customFormat="false" ht="15.75" hidden="false" customHeight="true" outlineLevel="0" collapsed="false">
      <c r="A792" s="65"/>
      <c r="B792" s="19"/>
      <c r="C792" s="19"/>
      <c r="D792" s="77" t="s">
        <v>281</v>
      </c>
      <c r="E792" s="67"/>
      <c r="F792" s="178" t="s">
        <v>601</v>
      </c>
      <c r="G792" s="178" t="s">
        <v>601</v>
      </c>
      <c r="H792" s="68" t="e">
        <f aca="false">G792*$N$7</f>
        <v>#VALUE!</v>
      </c>
      <c r="I792" s="176" t="e">
        <f aca="false">H792*$O$7</f>
        <v>#VALUE!</v>
      </c>
      <c r="J792" s="176" t="e">
        <f aca="false">I792*$P$7</f>
        <v>#VALUE!</v>
      </c>
      <c r="K792" s="68" t="e">
        <f aca="false">J792*$Q$7</f>
        <v>#VALUE!</v>
      </c>
      <c r="L792" s="68" t="e">
        <f aca="false">F792+G792+H792+I792+J792+K792</f>
        <v>#VALUE!</v>
      </c>
    </row>
    <row r="793" customFormat="false" ht="15.75" hidden="false" customHeight="true" outlineLevel="0" collapsed="false">
      <c r="A793" s="65"/>
      <c r="B793" s="19"/>
      <c r="C793" s="19"/>
      <c r="D793" s="77" t="s">
        <v>32</v>
      </c>
      <c r="E793" s="67"/>
      <c r="F793" s="178" t="s">
        <v>89</v>
      </c>
      <c r="G793" s="178" t="s">
        <v>89</v>
      </c>
      <c r="H793" s="68" t="e">
        <f aca="false">G793*$N$7</f>
        <v>#VALUE!</v>
      </c>
      <c r="I793" s="176" t="e">
        <f aca="false">H793*$O$7</f>
        <v>#VALUE!</v>
      </c>
      <c r="J793" s="176" t="e">
        <f aca="false">I793*$P$7</f>
        <v>#VALUE!</v>
      </c>
      <c r="K793" s="68" t="e">
        <f aca="false">J793*$Q$7</f>
        <v>#VALUE!</v>
      </c>
      <c r="L793" s="68" t="e">
        <f aca="false">F793+G793+H793+I793+J793+K793</f>
        <v>#VALUE!</v>
      </c>
    </row>
    <row r="794" customFormat="false" ht="12.75" hidden="false" customHeight="true" outlineLevel="0" collapsed="false">
      <c r="A794" s="20" t="s">
        <v>19</v>
      </c>
      <c r="B794" s="77" t="s">
        <v>361</v>
      </c>
      <c r="C794" s="77"/>
      <c r="D794" s="77"/>
      <c r="E794" s="77"/>
      <c r="F794" s="77"/>
      <c r="G794" s="77"/>
      <c r="H794" s="77"/>
      <c r="I794" s="77"/>
      <c r="J794" s="77"/>
      <c r="K794" s="77"/>
      <c r="L794" s="26"/>
    </row>
    <row r="795" s="83" customFormat="true" ht="40.5" hidden="false" customHeight="true" outlineLevel="0" collapsed="false">
      <c r="A795" s="78" t="s">
        <v>251</v>
      </c>
      <c r="B795" s="113" t="s">
        <v>362</v>
      </c>
      <c r="C795" s="79" t="s">
        <v>27</v>
      </c>
      <c r="D795" s="79" t="s">
        <v>28</v>
      </c>
      <c r="E795" s="126"/>
      <c r="F795" s="81" t="e">
        <f aca="false">F796+F797+F798+F799</f>
        <v>#VALUE!</v>
      </c>
      <c r="G795" s="81" t="e">
        <f aca="false">G796+G797+G798+G799</f>
        <v>#VALUE!</v>
      </c>
      <c r="H795" s="81" t="e">
        <f aca="false">H796+H797+H798+H799</f>
        <v>#VALUE!</v>
      </c>
      <c r="I795" s="81" t="e">
        <f aca="false">I796+I797+I798+I799</f>
        <v>#VALUE!</v>
      </c>
      <c r="J795" s="81" t="e">
        <f aca="false">J796+J797+J798+J799</f>
        <v>#VALUE!</v>
      </c>
      <c r="K795" s="81" t="e">
        <f aca="false">K796+K797+K798+K799</f>
        <v>#VALUE!</v>
      </c>
      <c r="L795" s="81" t="e">
        <f aca="false">L796+L797+L798+L799</f>
        <v>#VALUE!</v>
      </c>
      <c r="M795" s="82" t="s">
        <v>371</v>
      </c>
    </row>
    <row r="796" customFormat="false" ht="12.75" hidden="false" customHeight="true" outlineLevel="0" collapsed="false">
      <c r="A796" s="65"/>
      <c r="B796" s="113"/>
      <c r="C796" s="66"/>
      <c r="D796" s="77" t="s">
        <v>29</v>
      </c>
      <c r="E796" s="67"/>
      <c r="F796" s="68" t="e">
        <f aca="false">F801</f>
        <v>#VALUE!</v>
      </c>
      <c r="G796" s="68" t="e">
        <f aca="false">G801</f>
        <v>#VALUE!</v>
      </c>
      <c r="H796" s="68" t="e">
        <f aca="false">H801</f>
        <v>#VALUE!</v>
      </c>
      <c r="I796" s="68" t="e">
        <f aca="false">I801</f>
        <v>#VALUE!</v>
      </c>
      <c r="J796" s="68" t="e">
        <f aca="false">J801</f>
        <v>#VALUE!</v>
      </c>
      <c r="K796" s="68" t="e">
        <f aca="false">K801</f>
        <v>#VALUE!</v>
      </c>
      <c r="L796" s="68" t="e">
        <f aca="false">F796+G796+H796+I796+J796+K796</f>
        <v>#VALUE!</v>
      </c>
    </row>
    <row r="797" customFormat="false" ht="12.75" hidden="false" customHeight="true" outlineLevel="0" collapsed="false">
      <c r="A797" s="65"/>
      <c r="B797" s="113"/>
      <c r="C797" s="66"/>
      <c r="D797" s="77" t="s">
        <v>30</v>
      </c>
      <c r="E797" s="67"/>
      <c r="F797" s="68" t="e">
        <f aca="false">F802</f>
        <v>#VALUE!</v>
      </c>
      <c r="G797" s="68" t="e">
        <f aca="false">G802</f>
        <v>#VALUE!</v>
      </c>
      <c r="H797" s="68" t="e">
        <f aca="false">H802</f>
        <v>#VALUE!</v>
      </c>
      <c r="I797" s="68" t="e">
        <f aca="false">I802</f>
        <v>#VALUE!</v>
      </c>
      <c r="J797" s="68" t="e">
        <f aca="false">J802</f>
        <v>#VALUE!</v>
      </c>
      <c r="K797" s="68" t="e">
        <f aca="false">K802</f>
        <v>#VALUE!</v>
      </c>
      <c r="L797" s="68" t="e">
        <f aca="false">F797+G797+H797+I797+J797+K797</f>
        <v>#VALUE!</v>
      </c>
    </row>
    <row r="798" customFormat="false" ht="15" hidden="false" customHeight="true" outlineLevel="0" collapsed="false">
      <c r="A798" s="65"/>
      <c r="B798" s="113"/>
      <c r="C798" s="66"/>
      <c r="D798" s="77" t="s">
        <v>281</v>
      </c>
      <c r="E798" s="67"/>
      <c r="F798" s="68" t="e">
        <f aca="false">F803</f>
        <v>#VALUE!</v>
      </c>
      <c r="G798" s="68" t="e">
        <f aca="false">G803</f>
        <v>#VALUE!</v>
      </c>
      <c r="H798" s="68" t="e">
        <f aca="false">H803</f>
        <v>#VALUE!</v>
      </c>
      <c r="I798" s="68" t="e">
        <f aca="false">I803</f>
        <v>#VALUE!</v>
      </c>
      <c r="J798" s="68" t="e">
        <f aca="false">J803</f>
        <v>#VALUE!</v>
      </c>
      <c r="K798" s="68" t="e">
        <f aca="false">K803</f>
        <v>#VALUE!</v>
      </c>
      <c r="L798" s="68" t="e">
        <f aca="false">F798+G798+H798+I798+J798+K798</f>
        <v>#VALUE!</v>
      </c>
    </row>
    <row r="799" customFormat="false" ht="12.75" hidden="false" customHeight="true" outlineLevel="0" collapsed="false">
      <c r="A799" s="65"/>
      <c r="B799" s="113"/>
      <c r="C799" s="66"/>
      <c r="D799" s="77" t="s">
        <v>32</v>
      </c>
      <c r="E799" s="67"/>
      <c r="F799" s="68" t="e">
        <f aca="false">F804</f>
        <v>#VALUE!</v>
      </c>
      <c r="G799" s="68" t="e">
        <f aca="false">G804</f>
        <v>#VALUE!</v>
      </c>
      <c r="H799" s="68" t="e">
        <f aca="false">H804</f>
        <v>#VALUE!</v>
      </c>
      <c r="I799" s="68" t="e">
        <f aca="false">I804</f>
        <v>#VALUE!</v>
      </c>
      <c r="J799" s="68" t="e">
        <f aca="false">J804</f>
        <v>#VALUE!</v>
      </c>
      <c r="K799" s="68" t="e">
        <f aca="false">K804</f>
        <v>#VALUE!</v>
      </c>
      <c r="L799" s="68" t="e">
        <f aca="false">F799+G799+H799+I799+J799+K799</f>
        <v>#VALUE!</v>
      </c>
    </row>
    <row r="800" customFormat="false" ht="27" hidden="false" customHeight="true" outlineLevel="0" collapsed="false">
      <c r="A800" s="65"/>
      <c r="B800" s="113"/>
      <c r="C800" s="113" t="s">
        <v>35</v>
      </c>
      <c r="D800" s="79" t="s">
        <v>28</v>
      </c>
      <c r="E800" s="67"/>
      <c r="F800" s="81" t="e">
        <f aca="false">F801+F802+F803+F804</f>
        <v>#VALUE!</v>
      </c>
      <c r="G800" s="81" t="e">
        <f aca="false">G801+G802+G803+G804</f>
        <v>#VALUE!</v>
      </c>
      <c r="H800" s="81" t="e">
        <f aca="false">H801+H802+H803+H804</f>
        <v>#VALUE!</v>
      </c>
      <c r="I800" s="81" t="e">
        <f aca="false">I801+I802+I803+I804</f>
        <v>#VALUE!</v>
      </c>
      <c r="J800" s="81" t="e">
        <f aca="false">J801+J802+J803+J804</f>
        <v>#VALUE!</v>
      </c>
      <c r="K800" s="81" t="e">
        <f aca="false">K801+K802+K803+K804</f>
        <v>#VALUE!</v>
      </c>
      <c r="L800" s="81" t="e">
        <f aca="false">L801+L802+L803+L804</f>
        <v>#VALUE!</v>
      </c>
    </row>
    <row r="801" customFormat="false" ht="12.75" hidden="false" customHeight="true" outlineLevel="0" collapsed="false">
      <c r="A801" s="65"/>
      <c r="B801" s="113"/>
      <c r="C801" s="113"/>
      <c r="D801" s="77" t="s">
        <v>29</v>
      </c>
      <c r="E801" s="67"/>
      <c r="F801" s="68" t="e">
        <f aca="false">F811+F816+F821+F826+F831+F836+F841+F846+F851+F856</f>
        <v>#VALUE!</v>
      </c>
      <c r="G801" s="68" t="e">
        <f aca="false">G811+G816+G821+G826+G831+G836+G841+G846+G851+G856</f>
        <v>#VALUE!</v>
      </c>
      <c r="H801" s="68" t="e">
        <f aca="false">H811+H816+H821+H826+H831+H836+H841+H846+H851+H856</f>
        <v>#VALUE!</v>
      </c>
      <c r="I801" s="68" t="e">
        <f aca="false">I811+I816+I821+I826+I831+I836+I841+I846+I851+I856</f>
        <v>#VALUE!</v>
      </c>
      <c r="J801" s="68" t="e">
        <f aca="false">J811+J816+J821+J826+J831+J836+J841+J846+J851+J856</f>
        <v>#VALUE!</v>
      </c>
      <c r="K801" s="68" t="e">
        <f aca="false">K811+K816+K821+K826+K831+K836+K841+K846+K851+K856</f>
        <v>#VALUE!</v>
      </c>
      <c r="L801" s="68" t="e">
        <f aca="false">F801+G801+H801+I801+J801+K801</f>
        <v>#VALUE!</v>
      </c>
    </row>
    <row r="802" customFormat="false" ht="12.75" hidden="false" customHeight="true" outlineLevel="0" collapsed="false">
      <c r="A802" s="65"/>
      <c r="B802" s="113"/>
      <c r="C802" s="113"/>
      <c r="D802" s="77" t="s">
        <v>30</v>
      </c>
      <c r="E802" s="67"/>
      <c r="F802" s="68" t="e">
        <f aca="false">F812+F817+F822+F827+F832+F837+F842+F847+F852+F857</f>
        <v>#VALUE!</v>
      </c>
      <c r="G802" s="68" t="e">
        <f aca="false">G812+G817+G822+G827+G832+G837+G842+G847+G852+G857</f>
        <v>#VALUE!</v>
      </c>
      <c r="H802" s="68" t="e">
        <f aca="false">H812+H817+H822+H827+H832+H837+H842+H847+H852+H857</f>
        <v>#VALUE!</v>
      </c>
      <c r="I802" s="68" t="e">
        <f aca="false">I812+I817+I822+I827+I832+I837+I842+I847+I852+I857</f>
        <v>#VALUE!</v>
      </c>
      <c r="J802" s="68" t="e">
        <f aca="false">J812+J817+J822+J827+J832+J837+J842+J847+J852+J857</f>
        <v>#VALUE!</v>
      </c>
      <c r="K802" s="68" t="e">
        <f aca="false">K812+K817+K822+K827+K832+K837+K842+K847+K852+K857</f>
        <v>#VALUE!</v>
      </c>
      <c r="L802" s="68" t="e">
        <f aca="false">F802+G802+H802+I802+J802+K802</f>
        <v>#VALUE!</v>
      </c>
    </row>
    <row r="803" customFormat="false" ht="16.5" hidden="false" customHeight="true" outlineLevel="0" collapsed="false">
      <c r="A803" s="65"/>
      <c r="B803" s="113"/>
      <c r="C803" s="113"/>
      <c r="D803" s="77" t="s">
        <v>281</v>
      </c>
      <c r="E803" s="67"/>
      <c r="F803" s="68" t="e">
        <f aca="false">F813+F818+F823+F828+F833+F838+F843+F848+F853+F858</f>
        <v>#VALUE!</v>
      </c>
      <c r="G803" s="68" t="e">
        <f aca="false">G813+G818+G823+G828+G833+G838+G843+G848+G853+G858</f>
        <v>#VALUE!</v>
      </c>
      <c r="H803" s="68" t="e">
        <f aca="false">H813+H818+H823+H828+H833+H838+H843+H848+H853+H858</f>
        <v>#VALUE!</v>
      </c>
      <c r="I803" s="68" t="e">
        <f aca="false">I813+I818+I823+I828+I833+I838+I843+I848+I853+I858</f>
        <v>#VALUE!</v>
      </c>
      <c r="J803" s="68" t="e">
        <f aca="false">J813+J818+J823+J828+J833+J838+J843+J848+J853+J858</f>
        <v>#VALUE!</v>
      </c>
      <c r="K803" s="68" t="e">
        <f aca="false">K813+K818+K823+K828+K833+K838+K843+K848+K853+K858</f>
        <v>#VALUE!</v>
      </c>
      <c r="L803" s="68" t="e">
        <f aca="false">F803+G803+H803+I803+J803+K803</f>
        <v>#VALUE!</v>
      </c>
    </row>
    <row r="804" customFormat="false" ht="12.75" hidden="false" customHeight="true" outlineLevel="0" collapsed="false">
      <c r="A804" s="65"/>
      <c r="B804" s="113"/>
      <c r="C804" s="113"/>
      <c r="D804" s="77" t="s">
        <v>32</v>
      </c>
      <c r="E804" s="67"/>
      <c r="F804" s="68" t="e">
        <f aca="false">F814+F819+F824+F829+F834+F839+F844+F849+F854+F859</f>
        <v>#VALUE!</v>
      </c>
      <c r="G804" s="68" t="e">
        <f aca="false">G814+G819+G824+G829+G834+G839+G844+G849+G854+G859</f>
        <v>#VALUE!</v>
      </c>
      <c r="H804" s="68" t="e">
        <f aca="false">H814+H819+H824+H829+H834+H839+H844+H849+H854+H859</f>
        <v>#VALUE!</v>
      </c>
      <c r="I804" s="68" t="e">
        <f aca="false">I814+I819+I824+I829+I834+I839+I844+I849+I854+I859</f>
        <v>#VALUE!</v>
      </c>
      <c r="J804" s="68" t="e">
        <f aca="false">J814+J819+J824+J829+J834+J839+J844+J849+J854+J859</f>
        <v>#VALUE!</v>
      </c>
      <c r="K804" s="68" t="e">
        <f aca="false">K814+K819+K824+K829+K834+K839+K844+K849+K854+K859</f>
        <v>#VALUE!</v>
      </c>
      <c r="L804" s="68" t="e">
        <f aca="false">F804+G804+H804+I804+J804+K804</f>
        <v>#VALUE!</v>
      </c>
    </row>
    <row r="805" s="206" customFormat="true" ht="12.75" hidden="false" customHeight="true" outlineLevel="0" collapsed="false">
      <c r="A805" s="202"/>
      <c r="B805" s="202"/>
      <c r="C805" s="202"/>
      <c r="D805" s="204"/>
      <c r="E805" s="205"/>
      <c r="F805" s="201" t="e">
        <f aca="false">F806+F807+F808+F809</f>
        <v>#VALUE!</v>
      </c>
      <c r="G805" s="201" t="e">
        <f aca="false">G806+G807+G808+G809</f>
        <v>#VALUE!</v>
      </c>
      <c r="H805" s="201" t="e">
        <f aca="false">H806+H807+H808+H809</f>
        <v>#VALUE!</v>
      </c>
      <c r="I805" s="201" t="e">
        <f aca="false">I806+I807+I808+I809</f>
        <v>#VALUE!</v>
      </c>
      <c r="J805" s="201" t="e">
        <f aca="false">J806+J807+J808+J809</f>
        <v>#VALUE!</v>
      </c>
      <c r="K805" s="201" t="e">
        <f aca="false">K806+K807+K808+K809</f>
        <v>#VALUE!</v>
      </c>
      <c r="L805" s="201" t="e">
        <f aca="false">L806+L807+L808+L809</f>
        <v>#VALUE!</v>
      </c>
    </row>
    <row r="806" s="198" customFormat="true" ht="12.75" hidden="false" customHeight="true" outlineLevel="0" collapsed="false">
      <c r="A806" s="192"/>
      <c r="B806" s="192"/>
      <c r="C806" s="192"/>
      <c r="D806" s="194"/>
      <c r="E806" s="195"/>
      <c r="F806" s="139" t="e">
        <f aca="false">F816+F821+F826+F831+F836+F841+F851+F856</f>
        <v>#VALUE!</v>
      </c>
      <c r="G806" s="139" t="e">
        <f aca="false">G816+G821+G826+G831+G836+G841+G851+G856</f>
        <v>#VALUE!</v>
      </c>
      <c r="H806" s="139" t="e">
        <f aca="false">H816+H821+H826+H831+H836+H841+H851+H856</f>
        <v>#VALUE!</v>
      </c>
      <c r="I806" s="139" t="e">
        <f aca="false">I816+I821+I826+I831+I836+I841+I851+I856</f>
        <v>#VALUE!</v>
      </c>
      <c r="J806" s="139" t="e">
        <f aca="false">J816+J821+J826+J831+J836+J841+J851+J856</f>
        <v>#VALUE!</v>
      </c>
      <c r="K806" s="139" t="e">
        <f aca="false">K816+K821+K826+K831+K836+K841+K851+K856</f>
        <v>#VALUE!</v>
      </c>
      <c r="L806" s="196" t="e">
        <f aca="false">F806+G806+H806+I806+J806+K806</f>
        <v>#VALUE!</v>
      </c>
    </row>
    <row r="807" s="198" customFormat="true" ht="12.75" hidden="false" customHeight="true" outlineLevel="0" collapsed="false">
      <c r="A807" s="192"/>
      <c r="B807" s="192"/>
      <c r="C807" s="192"/>
      <c r="D807" s="194"/>
      <c r="E807" s="195"/>
      <c r="F807" s="139" t="e">
        <f aca="false">F817+F822+F827+F832+F837+F842+F852+F857</f>
        <v>#VALUE!</v>
      </c>
      <c r="G807" s="139" t="e">
        <f aca="false">G817+G822+G827+G832+G837+G842+G852+G857</f>
        <v>#VALUE!</v>
      </c>
      <c r="H807" s="139" t="e">
        <f aca="false">H817+H822+H827+H832+H837+H842+H852+H857</f>
        <v>#VALUE!</v>
      </c>
      <c r="I807" s="139" t="e">
        <f aca="false">I817+I822+I827+I832+I837+I842+I852+I857</f>
        <v>#VALUE!</v>
      </c>
      <c r="J807" s="139" t="e">
        <f aca="false">J817+J822+J827+J832+J837+J842+J852+J857</f>
        <v>#VALUE!</v>
      </c>
      <c r="K807" s="139" t="e">
        <f aca="false">K817+K822+K827+K832+K837+K842+K852+K857</f>
        <v>#VALUE!</v>
      </c>
      <c r="L807" s="196" t="e">
        <f aca="false">F807+G807+H807+I807+J807+K807</f>
        <v>#VALUE!</v>
      </c>
    </row>
    <row r="808" s="198" customFormat="true" ht="12.75" hidden="false" customHeight="true" outlineLevel="0" collapsed="false">
      <c r="A808" s="192"/>
      <c r="B808" s="192"/>
      <c r="C808" s="192"/>
      <c r="D808" s="194"/>
      <c r="E808" s="195"/>
      <c r="F808" s="139" t="e">
        <f aca="false">F818+F823+F828+F833+F838+F843+F853+F858</f>
        <v>#VALUE!</v>
      </c>
      <c r="G808" s="139" t="e">
        <f aca="false">G818+G823+G828+G833+G838+G843+G853+G858</f>
        <v>#VALUE!</v>
      </c>
      <c r="H808" s="139" t="e">
        <f aca="false">H818+H823+H828+H833+H838+H843+H853+H858</f>
        <v>#VALUE!</v>
      </c>
      <c r="I808" s="139" t="e">
        <f aca="false">I818+I823+I828+I833+I838+I843+I853+I858</f>
        <v>#VALUE!</v>
      </c>
      <c r="J808" s="139" t="e">
        <f aca="false">J818+J823+J828+J833+J838+J843+J853+J858</f>
        <v>#VALUE!</v>
      </c>
      <c r="K808" s="139" t="e">
        <f aca="false">K818+K823+K828+K833+K838+K843+K853+K858</f>
        <v>#VALUE!</v>
      </c>
      <c r="L808" s="196" t="e">
        <f aca="false">F808+G808+H808+I808+J808+K808</f>
        <v>#VALUE!</v>
      </c>
    </row>
    <row r="809" s="198" customFormat="true" ht="12.75" hidden="false" customHeight="true" outlineLevel="0" collapsed="false">
      <c r="A809" s="192"/>
      <c r="B809" s="192"/>
      <c r="C809" s="192"/>
      <c r="D809" s="194"/>
      <c r="E809" s="195"/>
      <c r="F809" s="139" t="e">
        <f aca="false">F819+F824+F829+F834+F839+F844+F854+F859</f>
        <v>#VALUE!</v>
      </c>
      <c r="G809" s="139" t="e">
        <f aca="false">G819+G824+G829+G834+G839+G844+G854+G859</f>
        <v>#VALUE!</v>
      </c>
      <c r="H809" s="139" t="e">
        <f aca="false">H819+H824+H829+H834+H839+H844+H854+H859</f>
        <v>#VALUE!</v>
      </c>
      <c r="I809" s="139" t="e">
        <f aca="false">I819+I824+I829+I834+I839+I844+I854+I859</f>
        <v>#VALUE!</v>
      </c>
      <c r="J809" s="139" t="e">
        <f aca="false">J819+J824+J829+J834+J839+J844+J854+J859</f>
        <v>#VALUE!</v>
      </c>
      <c r="K809" s="139" t="e">
        <f aca="false">K819+K824+K829+K834+K839+K844+K854+K859</f>
        <v>#VALUE!</v>
      </c>
      <c r="L809" s="196" t="e">
        <f aca="false">F809+G809+H809+I809+J809+K809</f>
        <v>#VALUE!</v>
      </c>
    </row>
    <row r="810" customFormat="false" ht="12.75" hidden="false" customHeight="true" outlineLevel="0" collapsed="false">
      <c r="A810" s="20" t="s">
        <v>253</v>
      </c>
      <c r="B810" s="19" t="s">
        <v>254</v>
      </c>
      <c r="C810" s="19" t="s">
        <v>35</v>
      </c>
      <c r="D810" s="77" t="s">
        <v>28</v>
      </c>
      <c r="E810" s="67"/>
      <c r="F810" s="81" t="e">
        <f aca="false">F811+F812+F813+F814</f>
        <v>#VALUE!</v>
      </c>
      <c r="G810" s="81" t="e">
        <f aca="false">G811+G812+G813+G814</f>
        <v>#VALUE!</v>
      </c>
      <c r="H810" s="81" t="e">
        <f aca="false">H811+H812+H813+H814</f>
        <v>#VALUE!</v>
      </c>
      <c r="I810" s="81" t="e">
        <f aca="false">I811+I812+I813+I814</f>
        <v>#VALUE!</v>
      </c>
      <c r="J810" s="81" t="e">
        <f aca="false">J811+J812+J813+J814</f>
        <v>#VALUE!</v>
      </c>
      <c r="K810" s="81" t="e">
        <f aca="false">K811+K812+K813+K814</f>
        <v>#VALUE!</v>
      </c>
      <c r="L810" s="81" t="e">
        <f aca="false">L811+L812+L813+L814</f>
        <v>#VALUE!</v>
      </c>
    </row>
    <row r="811" customFormat="false" ht="12.75" hidden="false" customHeight="true" outlineLevel="0" collapsed="false">
      <c r="A811" s="65"/>
      <c r="B811" s="19"/>
      <c r="C811" s="19"/>
      <c r="D811" s="77" t="s">
        <v>29</v>
      </c>
      <c r="E811" s="67"/>
      <c r="F811" s="178" t="s">
        <v>89</v>
      </c>
      <c r="G811" s="178" t="s">
        <v>89</v>
      </c>
      <c r="H811" s="68" t="e">
        <f aca="false">G811*$N$7</f>
        <v>#VALUE!</v>
      </c>
      <c r="I811" s="176" t="e">
        <f aca="false">H811*$O$7</f>
        <v>#VALUE!</v>
      </c>
      <c r="J811" s="176" t="e">
        <f aca="false">I811*$P$7</f>
        <v>#VALUE!</v>
      </c>
      <c r="K811" s="68" t="e">
        <f aca="false">J811*$Q$7</f>
        <v>#VALUE!</v>
      </c>
      <c r="L811" s="68" t="e">
        <f aca="false">F811+G811+H811+I811+J811+K811</f>
        <v>#VALUE!</v>
      </c>
    </row>
    <row r="812" customFormat="false" ht="12.75" hidden="false" customHeight="true" outlineLevel="0" collapsed="false">
      <c r="A812" s="65"/>
      <c r="B812" s="19"/>
      <c r="C812" s="19"/>
      <c r="D812" s="77" t="s">
        <v>30</v>
      </c>
      <c r="E812" s="67"/>
      <c r="F812" s="178" t="s">
        <v>89</v>
      </c>
      <c r="G812" s="178" t="s">
        <v>89</v>
      </c>
      <c r="H812" s="68" t="e">
        <f aca="false">G812*$N$7</f>
        <v>#VALUE!</v>
      </c>
      <c r="I812" s="176" t="e">
        <f aca="false">H812*$O$7</f>
        <v>#VALUE!</v>
      </c>
      <c r="J812" s="176" t="e">
        <f aca="false">I812*$P$7</f>
        <v>#VALUE!</v>
      </c>
      <c r="K812" s="68" t="e">
        <f aca="false">J812*$Q$7</f>
        <v>#VALUE!</v>
      </c>
      <c r="L812" s="68" t="e">
        <f aca="false">F812+G812+H812+I812+J812+K812</f>
        <v>#VALUE!</v>
      </c>
    </row>
    <row r="813" customFormat="false" ht="12.75" hidden="false" customHeight="true" outlineLevel="0" collapsed="false">
      <c r="A813" s="65"/>
      <c r="B813" s="19"/>
      <c r="C813" s="19"/>
      <c r="D813" s="77" t="s">
        <v>281</v>
      </c>
      <c r="E813" s="67"/>
      <c r="F813" s="178" t="s">
        <v>363</v>
      </c>
      <c r="G813" s="178" t="s">
        <v>363</v>
      </c>
      <c r="H813" s="68" t="e">
        <f aca="false">G813*$N$7</f>
        <v>#VALUE!</v>
      </c>
      <c r="I813" s="176" t="e">
        <f aca="false">H813*$O$7</f>
        <v>#VALUE!</v>
      </c>
      <c r="J813" s="176" t="e">
        <f aca="false">I813*$P$7</f>
        <v>#VALUE!</v>
      </c>
      <c r="K813" s="68" t="e">
        <f aca="false">J813*$Q$7</f>
        <v>#VALUE!</v>
      </c>
      <c r="L813" s="68" t="e">
        <f aca="false">F813+G813+H813+I813+J813+K813</f>
        <v>#VALUE!</v>
      </c>
    </row>
    <row r="814" customFormat="false" ht="12.75" hidden="false" customHeight="true" outlineLevel="0" collapsed="false">
      <c r="A814" s="65"/>
      <c r="B814" s="19"/>
      <c r="C814" s="19"/>
      <c r="D814" s="77" t="s">
        <v>32</v>
      </c>
      <c r="E814" s="67"/>
      <c r="F814" s="178" t="s">
        <v>89</v>
      </c>
      <c r="G814" s="178" t="s">
        <v>89</v>
      </c>
      <c r="H814" s="68" t="e">
        <f aca="false">G814*$N$7</f>
        <v>#VALUE!</v>
      </c>
      <c r="I814" s="176" t="e">
        <f aca="false">H814*$O$7</f>
        <v>#VALUE!</v>
      </c>
      <c r="J814" s="176" t="e">
        <f aca="false">I814*$P$7</f>
        <v>#VALUE!</v>
      </c>
      <c r="K814" s="68" t="e">
        <f aca="false">J814*$Q$7</f>
        <v>#VALUE!</v>
      </c>
      <c r="L814" s="68" t="e">
        <f aca="false">F814+G814+H814+I814+J814+K814</f>
        <v>#VALUE!</v>
      </c>
    </row>
    <row r="815" customFormat="false" ht="12.75" hidden="false" customHeight="true" outlineLevel="0" collapsed="false">
      <c r="A815" s="20" t="s">
        <v>255</v>
      </c>
      <c r="B815" s="200" t="s">
        <v>602</v>
      </c>
      <c r="C815" s="19" t="s">
        <v>35</v>
      </c>
      <c r="D815" s="77" t="s">
        <v>28</v>
      </c>
      <c r="E815" s="67"/>
      <c r="F815" s="81" t="e">
        <f aca="false">F816+F817+F818+F819</f>
        <v>#VALUE!</v>
      </c>
      <c r="G815" s="81" t="e">
        <f aca="false">G816+G817+G818+G819</f>
        <v>#VALUE!</v>
      </c>
      <c r="H815" s="81" t="e">
        <f aca="false">H816+H817+H818+H819</f>
        <v>#VALUE!</v>
      </c>
      <c r="I815" s="81" t="e">
        <f aca="false">I816+I817+I818+I819</f>
        <v>#VALUE!</v>
      </c>
      <c r="J815" s="81" t="e">
        <f aca="false">J816+J817+J818+J819</f>
        <v>#VALUE!</v>
      </c>
      <c r="K815" s="81" t="e">
        <f aca="false">K816+K817+K818+K819</f>
        <v>#VALUE!</v>
      </c>
      <c r="L815" s="81" t="e">
        <f aca="false">L816+L817+L818+L819</f>
        <v>#VALUE!</v>
      </c>
    </row>
    <row r="816" customFormat="false" ht="12.75" hidden="false" customHeight="true" outlineLevel="0" collapsed="false">
      <c r="A816" s="65"/>
      <c r="B816" s="200"/>
      <c r="C816" s="19"/>
      <c r="D816" s="77" t="s">
        <v>29</v>
      </c>
      <c r="E816" s="67"/>
      <c r="F816" s="178" t="s">
        <v>89</v>
      </c>
      <c r="G816" s="178" t="s">
        <v>89</v>
      </c>
      <c r="H816" s="68" t="e">
        <f aca="false">G816*$N$7</f>
        <v>#VALUE!</v>
      </c>
      <c r="I816" s="176" t="e">
        <f aca="false">H816*$O$7</f>
        <v>#VALUE!</v>
      </c>
      <c r="J816" s="176" t="e">
        <f aca="false">I816*$P$7</f>
        <v>#VALUE!</v>
      </c>
      <c r="K816" s="68" t="e">
        <f aca="false">J816*$Q$7</f>
        <v>#VALUE!</v>
      </c>
      <c r="L816" s="68" t="e">
        <f aca="false">F816+G816+H816+I816+J816+K816</f>
        <v>#VALUE!</v>
      </c>
    </row>
    <row r="817" customFormat="false" ht="12.75" hidden="false" customHeight="true" outlineLevel="0" collapsed="false">
      <c r="A817" s="65"/>
      <c r="B817" s="200"/>
      <c r="C817" s="19"/>
      <c r="D817" s="77" t="s">
        <v>30</v>
      </c>
      <c r="E817" s="67"/>
      <c r="F817" s="178" t="s">
        <v>89</v>
      </c>
      <c r="G817" s="178" t="s">
        <v>89</v>
      </c>
      <c r="H817" s="68" t="e">
        <f aca="false">G817*$N$7</f>
        <v>#VALUE!</v>
      </c>
      <c r="I817" s="176" t="e">
        <f aca="false">H817*$O$7</f>
        <v>#VALUE!</v>
      </c>
      <c r="J817" s="176" t="e">
        <f aca="false">I817*$P$7</f>
        <v>#VALUE!</v>
      </c>
      <c r="K817" s="68" t="e">
        <f aca="false">J817*$Q$7</f>
        <v>#VALUE!</v>
      </c>
      <c r="L817" s="68" t="e">
        <f aca="false">F817+G817+H817+I817+J817+K817</f>
        <v>#VALUE!</v>
      </c>
    </row>
    <row r="818" customFormat="false" ht="12.75" hidden="false" customHeight="true" outlineLevel="0" collapsed="false">
      <c r="A818" s="65"/>
      <c r="B818" s="200"/>
      <c r="C818" s="19"/>
      <c r="D818" s="77" t="s">
        <v>281</v>
      </c>
      <c r="E818" s="67"/>
      <c r="F818" s="178" t="s">
        <v>603</v>
      </c>
      <c r="G818" s="178" t="s">
        <v>603</v>
      </c>
      <c r="H818" s="68" t="e">
        <f aca="false">G818*$N$7</f>
        <v>#VALUE!</v>
      </c>
      <c r="I818" s="176" t="e">
        <f aca="false">H818*$O$7</f>
        <v>#VALUE!</v>
      </c>
      <c r="J818" s="176" t="e">
        <f aca="false">I818*$P$7</f>
        <v>#VALUE!</v>
      </c>
      <c r="K818" s="68" t="e">
        <f aca="false">J818*$Q$7</f>
        <v>#VALUE!</v>
      </c>
      <c r="L818" s="68" t="e">
        <f aca="false">F818+G818+H818+I818+J818+K818</f>
        <v>#VALUE!</v>
      </c>
    </row>
    <row r="819" customFormat="false" ht="12.75" hidden="false" customHeight="true" outlineLevel="0" collapsed="false">
      <c r="A819" s="65"/>
      <c r="B819" s="200"/>
      <c r="C819" s="19"/>
      <c r="D819" s="77" t="s">
        <v>32</v>
      </c>
      <c r="E819" s="67"/>
      <c r="F819" s="178" t="s">
        <v>89</v>
      </c>
      <c r="G819" s="178" t="s">
        <v>89</v>
      </c>
      <c r="H819" s="68" t="e">
        <f aca="false">G819*$N$7</f>
        <v>#VALUE!</v>
      </c>
      <c r="I819" s="176" t="e">
        <f aca="false">H819*$O$7</f>
        <v>#VALUE!</v>
      </c>
      <c r="J819" s="176" t="e">
        <f aca="false">I819*$P$7</f>
        <v>#VALUE!</v>
      </c>
      <c r="K819" s="68" t="e">
        <f aca="false">J819*$Q$7</f>
        <v>#VALUE!</v>
      </c>
      <c r="L819" s="68" t="e">
        <f aca="false">F819+G819+H819+I819+J819+K819</f>
        <v>#VALUE!</v>
      </c>
    </row>
    <row r="820" customFormat="false" ht="12.75" hidden="false" customHeight="true" outlineLevel="0" collapsed="false">
      <c r="A820" s="20" t="s">
        <v>256</v>
      </c>
      <c r="B820" s="200" t="s">
        <v>552</v>
      </c>
      <c r="C820" s="19" t="s">
        <v>35</v>
      </c>
      <c r="D820" s="77" t="s">
        <v>28</v>
      </c>
      <c r="E820" s="67"/>
      <c r="F820" s="81" t="e">
        <f aca="false">F821+F822+F823+F824</f>
        <v>#VALUE!</v>
      </c>
      <c r="G820" s="81" t="e">
        <f aca="false">G821+G822+G823+G824</f>
        <v>#VALUE!</v>
      </c>
      <c r="H820" s="81" t="e">
        <f aca="false">H821+H822+H823+H824</f>
        <v>#VALUE!</v>
      </c>
      <c r="I820" s="81" t="e">
        <f aca="false">I821+I822+I823+I824</f>
        <v>#VALUE!</v>
      </c>
      <c r="J820" s="81" t="e">
        <f aca="false">J821+J822+J823+J824</f>
        <v>#VALUE!</v>
      </c>
      <c r="K820" s="81" t="e">
        <f aca="false">K821+K822+K823+K824</f>
        <v>#VALUE!</v>
      </c>
      <c r="L820" s="81" t="e">
        <f aca="false">L821+L822+L823+L824</f>
        <v>#VALUE!</v>
      </c>
    </row>
    <row r="821" customFormat="false" ht="12.75" hidden="false" customHeight="true" outlineLevel="0" collapsed="false">
      <c r="A821" s="65"/>
      <c r="B821" s="200"/>
      <c r="C821" s="19"/>
      <c r="D821" s="77" t="s">
        <v>29</v>
      </c>
      <c r="E821" s="67"/>
      <c r="F821" s="178" t="s">
        <v>89</v>
      </c>
      <c r="G821" s="178" t="s">
        <v>89</v>
      </c>
      <c r="H821" s="68" t="e">
        <f aca="false">G821*$N$7</f>
        <v>#VALUE!</v>
      </c>
      <c r="I821" s="176" t="e">
        <f aca="false">H821*$O$7</f>
        <v>#VALUE!</v>
      </c>
      <c r="J821" s="176" t="e">
        <f aca="false">I821*$P$7</f>
        <v>#VALUE!</v>
      </c>
      <c r="K821" s="68" t="e">
        <f aca="false">J821*$Q$7</f>
        <v>#VALUE!</v>
      </c>
      <c r="L821" s="68" t="e">
        <f aca="false">F821+G821+H821+I821+J821+K821</f>
        <v>#VALUE!</v>
      </c>
    </row>
    <row r="822" customFormat="false" ht="12.75" hidden="false" customHeight="true" outlineLevel="0" collapsed="false">
      <c r="A822" s="65"/>
      <c r="B822" s="200"/>
      <c r="C822" s="19"/>
      <c r="D822" s="77" t="s">
        <v>30</v>
      </c>
      <c r="E822" s="67"/>
      <c r="F822" s="178" t="s">
        <v>89</v>
      </c>
      <c r="G822" s="178" t="s">
        <v>89</v>
      </c>
      <c r="H822" s="68" t="e">
        <f aca="false">G822*$N$7</f>
        <v>#VALUE!</v>
      </c>
      <c r="I822" s="176" t="e">
        <f aca="false">H822*$O$7</f>
        <v>#VALUE!</v>
      </c>
      <c r="J822" s="176" t="e">
        <f aca="false">I822*$P$7</f>
        <v>#VALUE!</v>
      </c>
      <c r="K822" s="68" t="e">
        <f aca="false">J822*$Q$7</f>
        <v>#VALUE!</v>
      </c>
      <c r="L822" s="68" t="e">
        <f aca="false">F822+G822+H822+I822+J822+K822</f>
        <v>#VALUE!</v>
      </c>
    </row>
    <row r="823" customFormat="false" ht="12.75" hidden="false" customHeight="true" outlineLevel="0" collapsed="false">
      <c r="A823" s="65"/>
      <c r="B823" s="200"/>
      <c r="C823" s="19"/>
      <c r="D823" s="77" t="s">
        <v>281</v>
      </c>
      <c r="E823" s="67"/>
      <c r="F823" s="178" t="s">
        <v>604</v>
      </c>
      <c r="G823" s="178" t="s">
        <v>604</v>
      </c>
      <c r="H823" s="68" t="e">
        <f aca="false">G823*$N$7</f>
        <v>#VALUE!</v>
      </c>
      <c r="I823" s="176" t="e">
        <f aca="false">H823*$O$7</f>
        <v>#VALUE!</v>
      </c>
      <c r="J823" s="176" t="e">
        <f aca="false">I823*$P$7</f>
        <v>#VALUE!</v>
      </c>
      <c r="K823" s="68" t="e">
        <f aca="false">J823*$Q$7</f>
        <v>#VALUE!</v>
      </c>
      <c r="L823" s="68" t="e">
        <f aca="false">F823+G823+H823+I823+J823+K823</f>
        <v>#VALUE!</v>
      </c>
    </row>
    <row r="824" customFormat="false" ht="12.75" hidden="false" customHeight="true" outlineLevel="0" collapsed="false">
      <c r="A824" s="65"/>
      <c r="B824" s="200"/>
      <c r="C824" s="19"/>
      <c r="D824" s="77" t="s">
        <v>32</v>
      </c>
      <c r="E824" s="67"/>
      <c r="F824" s="178" t="s">
        <v>89</v>
      </c>
      <c r="G824" s="178" t="s">
        <v>89</v>
      </c>
      <c r="H824" s="68" t="e">
        <f aca="false">G824*$N$7</f>
        <v>#VALUE!</v>
      </c>
      <c r="I824" s="176" t="e">
        <f aca="false">H824*$O$7</f>
        <v>#VALUE!</v>
      </c>
      <c r="J824" s="176" t="e">
        <f aca="false">I824*$P$7</f>
        <v>#VALUE!</v>
      </c>
      <c r="K824" s="68" t="e">
        <f aca="false">J824*$Q$7</f>
        <v>#VALUE!</v>
      </c>
      <c r="L824" s="68" t="e">
        <f aca="false">F824+G824+H824+I824+J824+K824</f>
        <v>#VALUE!</v>
      </c>
    </row>
    <row r="825" customFormat="false" ht="12.75" hidden="false" customHeight="true" outlineLevel="0" collapsed="false">
      <c r="A825" s="20" t="s">
        <v>257</v>
      </c>
      <c r="B825" s="200" t="s">
        <v>605</v>
      </c>
      <c r="C825" s="19" t="s">
        <v>35</v>
      </c>
      <c r="D825" s="77" t="s">
        <v>28</v>
      </c>
      <c r="E825" s="67"/>
      <c r="F825" s="81" t="e">
        <f aca="false">F826+F827+F828+F829</f>
        <v>#VALUE!</v>
      </c>
      <c r="G825" s="81" t="e">
        <f aca="false">G826+G827+G828+G829</f>
        <v>#VALUE!</v>
      </c>
      <c r="H825" s="81" t="e">
        <f aca="false">H826+H827+H828+H829</f>
        <v>#VALUE!</v>
      </c>
      <c r="I825" s="81" t="e">
        <f aca="false">I826+I827+I828+I829</f>
        <v>#VALUE!</v>
      </c>
      <c r="J825" s="81" t="e">
        <f aca="false">J826+J827+J828+J829</f>
        <v>#VALUE!</v>
      </c>
      <c r="K825" s="81" t="e">
        <f aca="false">K826+K827+K828+K829</f>
        <v>#VALUE!</v>
      </c>
      <c r="L825" s="81" t="e">
        <f aca="false">L826+L827+L828+L829</f>
        <v>#VALUE!</v>
      </c>
    </row>
    <row r="826" customFormat="false" ht="12.75" hidden="false" customHeight="true" outlineLevel="0" collapsed="false">
      <c r="A826" s="65"/>
      <c r="B826" s="200"/>
      <c r="C826" s="19"/>
      <c r="D826" s="77" t="s">
        <v>29</v>
      </c>
      <c r="E826" s="67"/>
      <c r="F826" s="178" t="s">
        <v>89</v>
      </c>
      <c r="G826" s="178" t="s">
        <v>89</v>
      </c>
      <c r="H826" s="68" t="e">
        <f aca="false">G826*$N$7</f>
        <v>#VALUE!</v>
      </c>
      <c r="I826" s="176" t="e">
        <f aca="false">H826*$O$7</f>
        <v>#VALUE!</v>
      </c>
      <c r="J826" s="176" t="e">
        <f aca="false">I826*$P$7</f>
        <v>#VALUE!</v>
      </c>
      <c r="K826" s="68" t="e">
        <f aca="false">J826*$Q$7</f>
        <v>#VALUE!</v>
      </c>
      <c r="L826" s="68" t="e">
        <f aca="false">F826+G826+H826+I826+J826+K826</f>
        <v>#VALUE!</v>
      </c>
    </row>
    <row r="827" customFormat="false" ht="12.75" hidden="false" customHeight="true" outlineLevel="0" collapsed="false">
      <c r="A827" s="65"/>
      <c r="B827" s="200"/>
      <c r="C827" s="19"/>
      <c r="D827" s="77" t="s">
        <v>30</v>
      </c>
      <c r="E827" s="67"/>
      <c r="F827" s="178" t="s">
        <v>89</v>
      </c>
      <c r="G827" s="178" t="s">
        <v>89</v>
      </c>
      <c r="H827" s="68" t="e">
        <f aca="false">G827*$N$7</f>
        <v>#VALUE!</v>
      </c>
      <c r="I827" s="176" t="e">
        <f aca="false">H827*$O$7</f>
        <v>#VALUE!</v>
      </c>
      <c r="J827" s="176" t="e">
        <f aca="false">I827*$P$7</f>
        <v>#VALUE!</v>
      </c>
      <c r="K827" s="68" t="e">
        <f aca="false">J827*$Q$7</f>
        <v>#VALUE!</v>
      </c>
      <c r="L827" s="68" t="e">
        <f aca="false">F827+G827+H827+I827+J827+K827</f>
        <v>#VALUE!</v>
      </c>
    </row>
    <row r="828" customFormat="false" ht="12.75" hidden="false" customHeight="true" outlineLevel="0" collapsed="false">
      <c r="A828" s="65"/>
      <c r="B828" s="200"/>
      <c r="C828" s="19"/>
      <c r="D828" s="77" t="s">
        <v>281</v>
      </c>
      <c r="E828" s="67"/>
      <c r="F828" s="178" t="s">
        <v>606</v>
      </c>
      <c r="G828" s="178" t="s">
        <v>606</v>
      </c>
      <c r="H828" s="68" t="e">
        <f aca="false">G828*$N$7</f>
        <v>#VALUE!</v>
      </c>
      <c r="I828" s="176" t="e">
        <f aca="false">H828*$O$7</f>
        <v>#VALUE!</v>
      </c>
      <c r="J828" s="176" t="e">
        <f aca="false">I828*$P$7</f>
        <v>#VALUE!</v>
      </c>
      <c r="K828" s="68" t="e">
        <f aca="false">J828*$Q$7</f>
        <v>#VALUE!</v>
      </c>
      <c r="L828" s="68" t="e">
        <f aca="false">F828+G828+H828+I828+J828+K828</f>
        <v>#VALUE!</v>
      </c>
    </row>
    <row r="829" customFormat="false" ht="12.75" hidden="false" customHeight="true" outlineLevel="0" collapsed="false">
      <c r="A829" s="65"/>
      <c r="B829" s="200"/>
      <c r="C829" s="19"/>
      <c r="D829" s="77" t="s">
        <v>32</v>
      </c>
      <c r="E829" s="67"/>
      <c r="F829" s="178" t="s">
        <v>89</v>
      </c>
      <c r="G829" s="178" t="s">
        <v>89</v>
      </c>
      <c r="H829" s="68" t="e">
        <f aca="false">G829*$N$7</f>
        <v>#VALUE!</v>
      </c>
      <c r="I829" s="176" t="e">
        <f aca="false">H829*$O$7</f>
        <v>#VALUE!</v>
      </c>
      <c r="J829" s="176" t="e">
        <f aca="false">I829*$P$7</f>
        <v>#VALUE!</v>
      </c>
      <c r="K829" s="68" t="e">
        <f aca="false">J829*$Q$7</f>
        <v>#VALUE!</v>
      </c>
      <c r="L829" s="68" t="e">
        <f aca="false">F829+G829+H829+I829+J829+K829</f>
        <v>#VALUE!</v>
      </c>
    </row>
    <row r="830" customFormat="false" ht="12.75" hidden="false" customHeight="true" outlineLevel="0" collapsed="false">
      <c r="A830" s="20" t="s">
        <v>259</v>
      </c>
      <c r="B830" s="200" t="s">
        <v>607</v>
      </c>
      <c r="C830" s="19" t="s">
        <v>35</v>
      </c>
      <c r="D830" s="77" t="s">
        <v>28</v>
      </c>
      <c r="E830" s="67"/>
      <c r="F830" s="81" t="e">
        <f aca="false">F831+F832+F833+F834</f>
        <v>#VALUE!</v>
      </c>
      <c r="G830" s="81" t="e">
        <f aca="false">G831+G832+G833+G834</f>
        <v>#VALUE!</v>
      </c>
      <c r="H830" s="81" t="e">
        <f aca="false">H831+H832+H833+H834</f>
        <v>#VALUE!</v>
      </c>
      <c r="I830" s="81" t="e">
        <f aca="false">I831+I832+I833+I834</f>
        <v>#VALUE!</v>
      </c>
      <c r="J830" s="81" t="e">
        <f aca="false">J831+J832+J833+J834</f>
        <v>#VALUE!</v>
      </c>
      <c r="K830" s="81" t="e">
        <f aca="false">K831+K832+K833+K834</f>
        <v>#VALUE!</v>
      </c>
      <c r="L830" s="81" t="e">
        <f aca="false">L831+L832+L833+L834</f>
        <v>#VALUE!</v>
      </c>
    </row>
    <row r="831" customFormat="false" ht="12.75" hidden="false" customHeight="true" outlineLevel="0" collapsed="false">
      <c r="A831" s="65"/>
      <c r="B831" s="200"/>
      <c r="C831" s="19"/>
      <c r="D831" s="77" t="s">
        <v>29</v>
      </c>
      <c r="E831" s="67"/>
      <c r="F831" s="178" t="s">
        <v>89</v>
      </c>
      <c r="G831" s="178" t="s">
        <v>89</v>
      </c>
      <c r="H831" s="68" t="e">
        <f aca="false">G831*$N$7</f>
        <v>#VALUE!</v>
      </c>
      <c r="I831" s="176" t="e">
        <f aca="false">H831*$O$7</f>
        <v>#VALUE!</v>
      </c>
      <c r="J831" s="176" t="e">
        <f aca="false">I831*$P$7</f>
        <v>#VALUE!</v>
      </c>
      <c r="K831" s="68" t="e">
        <f aca="false">J831*$Q$7</f>
        <v>#VALUE!</v>
      </c>
      <c r="L831" s="68" t="e">
        <f aca="false">F831+G831+H831+I831+J831+K831</f>
        <v>#VALUE!</v>
      </c>
    </row>
    <row r="832" customFormat="false" ht="12.75" hidden="false" customHeight="true" outlineLevel="0" collapsed="false">
      <c r="A832" s="65"/>
      <c r="B832" s="200"/>
      <c r="C832" s="19"/>
      <c r="D832" s="77" t="s">
        <v>30</v>
      </c>
      <c r="E832" s="67"/>
      <c r="F832" s="178" t="s">
        <v>89</v>
      </c>
      <c r="G832" s="178" t="s">
        <v>89</v>
      </c>
      <c r="H832" s="68" t="e">
        <f aca="false">G832*$N$7</f>
        <v>#VALUE!</v>
      </c>
      <c r="I832" s="176" t="e">
        <f aca="false">H832*$O$7</f>
        <v>#VALUE!</v>
      </c>
      <c r="J832" s="176" t="e">
        <f aca="false">I832*$P$7</f>
        <v>#VALUE!</v>
      </c>
      <c r="K832" s="68" t="e">
        <f aca="false">J832*$Q$7</f>
        <v>#VALUE!</v>
      </c>
      <c r="L832" s="68" t="e">
        <f aca="false">F832+G832+H832+I832+J832+K832</f>
        <v>#VALUE!</v>
      </c>
    </row>
    <row r="833" customFormat="false" ht="12.75" hidden="false" customHeight="true" outlineLevel="0" collapsed="false">
      <c r="A833" s="65"/>
      <c r="B833" s="200"/>
      <c r="C833" s="19"/>
      <c r="D833" s="77" t="s">
        <v>281</v>
      </c>
      <c r="E833" s="67"/>
      <c r="F833" s="178" t="s">
        <v>608</v>
      </c>
      <c r="G833" s="178" t="s">
        <v>608</v>
      </c>
      <c r="H833" s="68" t="e">
        <f aca="false">G833*$N$7</f>
        <v>#VALUE!</v>
      </c>
      <c r="I833" s="176" t="e">
        <f aca="false">H833*$O$7</f>
        <v>#VALUE!</v>
      </c>
      <c r="J833" s="176" t="e">
        <f aca="false">I833*$P$7</f>
        <v>#VALUE!</v>
      </c>
      <c r="K833" s="68" t="e">
        <f aca="false">J833*$Q$7</f>
        <v>#VALUE!</v>
      </c>
      <c r="L833" s="68" t="e">
        <f aca="false">F833+G833+H833+I833+J833+K833</f>
        <v>#VALUE!</v>
      </c>
    </row>
    <row r="834" customFormat="false" ht="12.75" hidden="false" customHeight="true" outlineLevel="0" collapsed="false">
      <c r="A834" s="65"/>
      <c r="B834" s="200"/>
      <c r="C834" s="19"/>
      <c r="D834" s="77" t="s">
        <v>32</v>
      </c>
      <c r="E834" s="67"/>
      <c r="F834" s="178" t="s">
        <v>89</v>
      </c>
      <c r="G834" s="178" t="s">
        <v>89</v>
      </c>
      <c r="H834" s="68" t="e">
        <f aca="false">G834*$N$7</f>
        <v>#VALUE!</v>
      </c>
      <c r="I834" s="176" t="e">
        <f aca="false">H834*$O$7</f>
        <v>#VALUE!</v>
      </c>
      <c r="J834" s="176" t="e">
        <f aca="false">I834*$P$7</f>
        <v>#VALUE!</v>
      </c>
      <c r="K834" s="68" t="e">
        <f aca="false">J834*$Q$7</f>
        <v>#VALUE!</v>
      </c>
      <c r="L834" s="68" t="e">
        <f aca="false">F834+G834+H834+I834+J834+K834</f>
        <v>#VALUE!</v>
      </c>
    </row>
    <row r="835" customFormat="false" ht="12.75" hidden="false" customHeight="true" outlineLevel="0" collapsed="false">
      <c r="A835" s="20" t="s">
        <v>609</v>
      </c>
      <c r="B835" s="200" t="s">
        <v>610</v>
      </c>
      <c r="C835" s="19" t="s">
        <v>35</v>
      </c>
      <c r="D835" s="77" t="s">
        <v>28</v>
      </c>
      <c r="E835" s="67"/>
      <c r="F835" s="81" t="e">
        <f aca="false">F836+F837+F838+F839</f>
        <v>#VALUE!</v>
      </c>
      <c r="G835" s="81" t="e">
        <f aca="false">G836+G837+G838+G839</f>
        <v>#VALUE!</v>
      </c>
      <c r="H835" s="81" t="e">
        <f aca="false">H836+H837+H838+H839</f>
        <v>#VALUE!</v>
      </c>
      <c r="I835" s="81" t="e">
        <f aca="false">I836+I837+I838+I839</f>
        <v>#VALUE!</v>
      </c>
      <c r="J835" s="81" t="e">
        <f aca="false">J836+J837+J838+J839</f>
        <v>#VALUE!</v>
      </c>
      <c r="K835" s="81" t="e">
        <f aca="false">K836+K837+K838+K839</f>
        <v>#VALUE!</v>
      </c>
      <c r="L835" s="81" t="e">
        <f aca="false">L836+L837+L838+L839</f>
        <v>#VALUE!</v>
      </c>
    </row>
    <row r="836" customFormat="false" ht="12.75" hidden="false" customHeight="true" outlineLevel="0" collapsed="false">
      <c r="A836" s="65"/>
      <c r="B836" s="200"/>
      <c r="C836" s="19"/>
      <c r="D836" s="77" t="s">
        <v>29</v>
      </c>
      <c r="E836" s="67"/>
      <c r="F836" s="178" t="s">
        <v>89</v>
      </c>
      <c r="G836" s="178" t="s">
        <v>89</v>
      </c>
      <c r="H836" s="68" t="e">
        <f aca="false">G836*$N$7</f>
        <v>#VALUE!</v>
      </c>
      <c r="I836" s="176" t="e">
        <f aca="false">H836*$O$7</f>
        <v>#VALUE!</v>
      </c>
      <c r="J836" s="176" t="e">
        <f aca="false">I836*$P$7</f>
        <v>#VALUE!</v>
      </c>
      <c r="K836" s="68" t="e">
        <f aca="false">J836*$Q$7</f>
        <v>#VALUE!</v>
      </c>
      <c r="L836" s="68" t="e">
        <f aca="false">F836+G836+H836+I836+J836+K836</f>
        <v>#VALUE!</v>
      </c>
    </row>
    <row r="837" customFormat="false" ht="12.75" hidden="false" customHeight="true" outlineLevel="0" collapsed="false">
      <c r="A837" s="65"/>
      <c r="B837" s="200"/>
      <c r="C837" s="19"/>
      <c r="D837" s="77" t="s">
        <v>30</v>
      </c>
      <c r="E837" s="67"/>
      <c r="F837" s="178" t="s">
        <v>611</v>
      </c>
      <c r="G837" s="178" t="s">
        <v>611</v>
      </c>
      <c r="H837" s="68" t="e">
        <f aca="false">G837*$N$7</f>
        <v>#VALUE!</v>
      </c>
      <c r="I837" s="176" t="e">
        <f aca="false">H837*$O$7</f>
        <v>#VALUE!</v>
      </c>
      <c r="J837" s="176" t="e">
        <f aca="false">I837*$P$7</f>
        <v>#VALUE!</v>
      </c>
      <c r="K837" s="68" t="e">
        <f aca="false">J837*$Q$7</f>
        <v>#VALUE!</v>
      </c>
      <c r="L837" s="68" t="e">
        <f aca="false">F837+G837+H837+I837+J837+K837</f>
        <v>#VALUE!</v>
      </c>
    </row>
    <row r="838" customFormat="false" ht="12.75" hidden="false" customHeight="true" outlineLevel="0" collapsed="false">
      <c r="A838" s="65"/>
      <c r="B838" s="200"/>
      <c r="C838" s="19"/>
      <c r="D838" s="77" t="s">
        <v>281</v>
      </c>
      <c r="E838" s="67"/>
      <c r="F838" s="178" t="s">
        <v>612</v>
      </c>
      <c r="G838" s="178" t="s">
        <v>612</v>
      </c>
      <c r="H838" s="68" t="e">
        <f aca="false">G838*$N$7</f>
        <v>#VALUE!</v>
      </c>
      <c r="I838" s="176" t="e">
        <f aca="false">H838*$O$7</f>
        <v>#VALUE!</v>
      </c>
      <c r="J838" s="176" t="e">
        <f aca="false">I838*$P$7</f>
        <v>#VALUE!</v>
      </c>
      <c r="K838" s="68" t="e">
        <f aca="false">J838*$Q$7</f>
        <v>#VALUE!</v>
      </c>
      <c r="L838" s="68" t="e">
        <f aca="false">F838+G838+H838+I838+J838+K838</f>
        <v>#VALUE!</v>
      </c>
    </row>
    <row r="839" customFormat="false" ht="12.75" hidden="false" customHeight="true" outlineLevel="0" collapsed="false">
      <c r="A839" s="65"/>
      <c r="B839" s="200"/>
      <c r="C839" s="19"/>
      <c r="D839" s="77" t="s">
        <v>32</v>
      </c>
      <c r="E839" s="67"/>
      <c r="F839" s="178" t="s">
        <v>89</v>
      </c>
      <c r="G839" s="178" t="s">
        <v>89</v>
      </c>
      <c r="H839" s="68" t="e">
        <f aca="false">G839*$N$7</f>
        <v>#VALUE!</v>
      </c>
      <c r="I839" s="176" t="e">
        <f aca="false">H839*$O$7</f>
        <v>#VALUE!</v>
      </c>
      <c r="J839" s="176" t="e">
        <f aca="false">I839*$P$7</f>
        <v>#VALUE!</v>
      </c>
      <c r="K839" s="68" t="e">
        <f aca="false">J839*$Q$7</f>
        <v>#VALUE!</v>
      </c>
      <c r="L839" s="68" t="e">
        <f aca="false">F839+G839+H839+I839+J839+K839</f>
        <v>#VALUE!</v>
      </c>
    </row>
    <row r="840" customFormat="false" ht="12.75" hidden="false" customHeight="true" outlineLevel="0" collapsed="false">
      <c r="A840" s="20" t="s">
        <v>613</v>
      </c>
      <c r="B840" s="200" t="s">
        <v>614</v>
      </c>
      <c r="C840" s="19" t="s">
        <v>35</v>
      </c>
      <c r="D840" s="77" t="s">
        <v>28</v>
      </c>
      <c r="E840" s="67"/>
      <c r="F840" s="81" t="e">
        <f aca="false">F841+F842+F843+F844</f>
        <v>#VALUE!</v>
      </c>
      <c r="G840" s="81" t="e">
        <f aca="false">G841+G842+G843+G844</f>
        <v>#VALUE!</v>
      </c>
      <c r="H840" s="81" t="e">
        <f aca="false">H841+H842+H843+H844</f>
        <v>#VALUE!</v>
      </c>
      <c r="I840" s="81" t="e">
        <f aca="false">I841+I842+I843+I844</f>
        <v>#VALUE!</v>
      </c>
      <c r="J840" s="81" t="e">
        <f aca="false">J841+J842+J843+J844</f>
        <v>#VALUE!</v>
      </c>
      <c r="K840" s="81" t="e">
        <f aca="false">K841+K842+K843+K844</f>
        <v>#VALUE!</v>
      </c>
      <c r="L840" s="81" t="e">
        <f aca="false">L841+L842+L843+L844</f>
        <v>#VALUE!</v>
      </c>
    </row>
    <row r="841" customFormat="false" ht="12.75" hidden="false" customHeight="true" outlineLevel="0" collapsed="false">
      <c r="A841" s="65"/>
      <c r="B841" s="200"/>
      <c r="C841" s="19"/>
      <c r="D841" s="77" t="s">
        <v>29</v>
      </c>
      <c r="E841" s="67"/>
      <c r="F841" s="178" t="s">
        <v>89</v>
      </c>
      <c r="G841" s="178" t="s">
        <v>89</v>
      </c>
      <c r="H841" s="68" t="e">
        <f aca="false">G841*$N$7</f>
        <v>#VALUE!</v>
      </c>
      <c r="I841" s="176" t="e">
        <f aca="false">H841*$O$7</f>
        <v>#VALUE!</v>
      </c>
      <c r="J841" s="176" t="e">
        <f aca="false">I841*$P$7</f>
        <v>#VALUE!</v>
      </c>
      <c r="K841" s="68" t="e">
        <f aca="false">J841*$Q$7</f>
        <v>#VALUE!</v>
      </c>
      <c r="L841" s="68" t="e">
        <f aca="false">F841+G841+H841+I841+J841+K841</f>
        <v>#VALUE!</v>
      </c>
    </row>
    <row r="842" customFormat="false" ht="12.75" hidden="false" customHeight="true" outlineLevel="0" collapsed="false">
      <c r="A842" s="65"/>
      <c r="B842" s="200"/>
      <c r="C842" s="19"/>
      <c r="D842" s="77" t="s">
        <v>30</v>
      </c>
      <c r="E842" s="67"/>
      <c r="F842" s="178" t="s">
        <v>615</v>
      </c>
      <c r="G842" s="178" t="s">
        <v>615</v>
      </c>
      <c r="H842" s="68" t="e">
        <f aca="false">G842*$N$7</f>
        <v>#VALUE!</v>
      </c>
      <c r="I842" s="176" t="e">
        <f aca="false">H842*$O$7</f>
        <v>#VALUE!</v>
      </c>
      <c r="J842" s="176" t="e">
        <f aca="false">I842*$P$7</f>
        <v>#VALUE!</v>
      </c>
      <c r="K842" s="68" t="e">
        <f aca="false">J842*$Q$7</f>
        <v>#VALUE!</v>
      </c>
      <c r="L842" s="68" t="e">
        <f aca="false">F842+G842+H842+I842+J842+K842</f>
        <v>#VALUE!</v>
      </c>
    </row>
    <row r="843" customFormat="false" ht="12.75" hidden="false" customHeight="true" outlineLevel="0" collapsed="false">
      <c r="A843" s="65"/>
      <c r="B843" s="200"/>
      <c r="C843" s="19"/>
      <c r="D843" s="77" t="s">
        <v>281</v>
      </c>
      <c r="E843" s="67"/>
      <c r="F843" s="178" t="s">
        <v>89</v>
      </c>
      <c r="G843" s="178" t="s">
        <v>89</v>
      </c>
      <c r="H843" s="68" t="e">
        <f aca="false">G843*$N$7</f>
        <v>#VALUE!</v>
      </c>
      <c r="I843" s="176" t="e">
        <f aca="false">H843*$O$7</f>
        <v>#VALUE!</v>
      </c>
      <c r="J843" s="176" t="e">
        <f aca="false">I843*$P$7</f>
        <v>#VALUE!</v>
      </c>
      <c r="K843" s="68" t="e">
        <f aca="false">J843*$Q$7</f>
        <v>#VALUE!</v>
      </c>
      <c r="L843" s="68" t="e">
        <f aca="false">F843+G843+H843+I843+J843+K843</f>
        <v>#VALUE!</v>
      </c>
    </row>
    <row r="844" customFormat="false" ht="12.75" hidden="false" customHeight="true" outlineLevel="0" collapsed="false">
      <c r="A844" s="65"/>
      <c r="B844" s="200"/>
      <c r="C844" s="19"/>
      <c r="D844" s="77" t="s">
        <v>32</v>
      </c>
      <c r="E844" s="67"/>
      <c r="F844" s="178" t="s">
        <v>89</v>
      </c>
      <c r="G844" s="178" t="s">
        <v>89</v>
      </c>
      <c r="H844" s="68" t="e">
        <f aca="false">G844*$N$7</f>
        <v>#VALUE!</v>
      </c>
      <c r="I844" s="176" t="e">
        <f aca="false">H844*$O$7</f>
        <v>#VALUE!</v>
      </c>
      <c r="J844" s="176" t="e">
        <f aca="false">I844*$P$7</f>
        <v>#VALUE!</v>
      </c>
      <c r="K844" s="68" t="e">
        <f aca="false">J844*$Q$7</f>
        <v>#VALUE!</v>
      </c>
      <c r="L844" s="68" t="e">
        <f aca="false">F844+G844+H844+I844+J844+K844</f>
        <v>#VALUE!</v>
      </c>
    </row>
    <row r="845" customFormat="false" ht="12.75" hidden="false" customHeight="true" outlineLevel="0" collapsed="false">
      <c r="A845" s="20" t="s">
        <v>616</v>
      </c>
      <c r="B845" s="19" t="s">
        <v>260</v>
      </c>
      <c r="C845" s="19" t="s">
        <v>35</v>
      </c>
      <c r="D845" s="77" t="s">
        <v>28</v>
      </c>
      <c r="E845" s="67"/>
      <c r="F845" s="81" t="e">
        <f aca="false">F846+F847+F848+F849</f>
        <v>#VALUE!</v>
      </c>
      <c r="G845" s="81" t="e">
        <f aca="false">G846+G847+G848+G849</f>
        <v>#VALUE!</v>
      </c>
      <c r="H845" s="81" t="e">
        <f aca="false">H846+H847+H848+H849</f>
        <v>#VALUE!</v>
      </c>
      <c r="I845" s="81" t="e">
        <f aca="false">I846+I847+I848+I849</f>
        <v>#VALUE!</v>
      </c>
      <c r="J845" s="81" t="e">
        <f aca="false">J846+J847+J848+J849</f>
        <v>#VALUE!</v>
      </c>
      <c r="K845" s="81" t="e">
        <f aca="false">K846+K847+K848+K849</f>
        <v>#VALUE!</v>
      </c>
      <c r="L845" s="81" t="e">
        <f aca="false">L846+L847+L848+L849</f>
        <v>#VALUE!</v>
      </c>
    </row>
    <row r="846" customFormat="false" ht="12.75" hidden="false" customHeight="true" outlineLevel="0" collapsed="false">
      <c r="A846" s="65"/>
      <c r="B846" s="19"/>
      <c r="C846" s="19"/>
      <c r="D846" s="77" t="s">
        <v>29</v>
      </c>
      <c r="E846" s="67"/>
      <c r="F846" s="178" t="s">
        <v>89</v>
      </c>
      <c r="G846" s="178" t="s">
        <v>89</v>
      </c>
      <c r="H846" s="68" t="e">
        <f aca="false">G846*$N$7</f>
        <v>#VALUE!</v>
      </c>
      <c r="I846" s="176" t="e">
        <f aca="false">H846*$O$7</f>
        <v>#VALUE!</v>
      </c>
      <c r="J846" s="176" t="e">
        <f aca="false">I846*$P$7</f>
        <v>#VALUE!</v>
      </c>
      <c r="K846" s="68" t="e">
        <f aca="false">J846*$Q$7</f>
        <v>#VALUE!</v>
      </c>
      <c r="L846" s="68" t="e">
        <f aca="false">F846+G846+H846+I846+J846+K846</f>
        <v>#VALUE!</v>
      </c>
    </row>
    <row r="847" customFormat="false" ht="12.75" hidden="false" customHeight="true" outlineLevel="0" collapsed="false">
      <c r="A847" s="65"/>
      <c r="B847" s="19"/>
      <c r="C847" s="19"/>
      <c r="D847" s="77" t="s">
        <v>30</v>
      </c>
      <c r="E847" s="67"/>
      <c r="F847" s="178" t="s">
        <v>89</v>
      </c>
      <c r="G847" s="178" t="s">
        <v>89</v>
      </c>
      <c r="H847" s="68" t="e">
        <f aca="false">G847*$N$7</f>
        <v>#VALUE!</v>
      </c>
      <c r="I847" s="176" t="e">
        <f aca="false">H847*$O$7</f>
        <v>#VALUE!</v>
      </c>
      <c r="J847" s="176" t="e">
        <f aca="false">I847*$P$7</f>
        <v>#VALUE!</v>
      </c>
      <c r="K847" s="68" t="e">
        <f aca="false">J847*$Q$7</f>
        <v>#VALUE!</v>
      </c>
      <c r="L847" s="68" t="e">
        <f aca="false">F847+G847+H847+I847+J847+K847</f>
        <v>#VALUE!</v>
      </c>
    </row>
    <row r="848" customFormat="false" ht="12.75" hidden="false" customHeight="true" outlineLevel="0" collapsed="false">
      <c r="A848" s="65"/>
      <c r="B848" s="19"/>
      <c r="C848" s="19"/>
      <c r="D848" s="77" t="s">
        <v>281</v>
      </c>
      <c r="E848" s="67"/>
      <c r="F848" s="178" t="s">
        <v>617</v>
      </c>
      <c r="G848" s="178" t="s">
        <v>617</v>
      </c>
      <c r="H848" s="68" t="e">
        <f aca="false">G848*$N$7</f>
        <v>#VALUE!</v>
      </c>
      <c r="I848" s="176" t="e">
        <f aca="false">H848*$O$7</f>
        <v>#VALUE!</v>
      </c>
      <c r="J848" s="176" t="e">
        <f aca="false">I848*$P$7</f>
        <v>#VALUE!</v>
      </c>
      <c r="K848" s="68" t="e">
        <f aca="false">J848*$Q$7</f>
        <v>#VALUE!</v>
      </c>
      <c r="L848" s="68" t="e">
        <f aca="false">F848+G848+H848+I848+J848+K848</f>
        <v>#VALUE!</v>
      </c>
    </row>
    <row r="849" customFormat="false" ht="12.75" hidden="false" customHeight="true" outlineLevel="0" collapsed="false">
      <c r="A849" s="65"/>
      <c r="B849" s="19"/>
      <c r="C849" s="19"/>
      <c r="D849" s="77" t="s">
        <v>32</v>
      </c>
      <c r="E849" s="67"/>
      <c r="F849" s="178" t="s">
        <v>89</v>
      </c>
      <c r="G849" s="178" t="s">
        <v>89</v>
      </c>
      <c r="H849" s="68" t="e">
        <f aca="false">G849*$N$7</f>
        <v>#VALUE!</v>
      </c>
      <c r="I849" s="176" t="e">
        <f aca="false">H849*$O$7</f>
        <v>#VALUE!</v>
      </c>
      <c r="J849" s="176" t="e">
        <f aca="false">I849*$P$7</f>
        <v>#VALUE!</v>
      </c>
      <c r="K849" s="68" t="e">
        <f aca="false">J849*$Q$7</f>
        <v>#VALUE!</v>
      </c>
      <c r="L849" s="68" t="e">
        <f aca="false">F849+G849+H849+I849+J849+K849</f>
        <v>#VALUE!</v>
      </c>
    </row>
    <row r="850" customFormat="false" ht="12.75" hidden="false" customHeight="true" outlineLevel="0" collapsed="false">
      <c r="A850" s="20" t="s">
        <v>618</v>
      </c>
      <c r="B850" s="200" t="s">
        <v>619</v>
      </c>
      <c r="C850" s="19" t="s">
        <v>35</v>
      </c>
      <c r="D850" s="77" t="s">
        <v>28</v>
      </c>
      <c r="E850" s="67"/>
      <c r="F850" s="81" t="e">
        <f aca="false">F851+F852+F853+F854</f>
        <v>#VALUE!</v>
      </c>
      <c r="G850" s="81" t="e">
        <f aca="false">G851+G852+G853+G854</f>
        <v>#VALUE!</v>
      </c>
      <c r="H850" s="81" t="e">
        <f aca="false">H851+H852+H853+H854</f>
        <v>#VALUE!</v>
      </c>
      <c r="I850" s="81" t="e">
        <f aca="false">I851+I852+I853+I854</f>
        <v>#VALUE!</v>
      </c>
      <c r="J850" s="81" t="e">
        <f aca="false">J851+J852+J853+J854</f>
        <v>#VALUE!</v>
      </c>
      <c r="K850" s="81" t="e">
        <f aca="false">K851+K852+K853+K854</f>
        <v>#VALUE!</v>
      </c>
      <c r="L850" s="81" t="e">
        <f aca="false">L851+L852+L853+L854</f>
        <v>#VALUE!</v>
      </c>
    </row>
    <row r="851" customFormat="false" ht="12.75" hidden="false" customHeight="true" outlineLevel="0" collapsed="false">
      <c r="A851" s="65"/>
      <c r="B851" s="200"/>
      <c r="C851" s="19"/>
      <c r="D851" s="77" t="s">
        <v>29</v>
      </c>
      <c r="E851" s="67"/>
      <c r="F851" s="178" t="s">
        <v>89</v>
      </c>
      <c r="G851" s="178" t="s">
        <v>89</v>
      </c>
      <c r="H851" s="68" t="e">
        <f aca="false">G851*$N$7</f>
        <v>#VALUE!</v>
      </c>
      <c r="I851" s="176" t="e">
        <f aca="false">H851*$O$7</f>
        <v>#VALUE!</v>
      </c>
      <c r="J851" s="176" t="e">
        <f aca="false">I851*$P$7</f>
        <v>#VALUE!</v>
      </c>
      <c r="K851" s="68" t="e">
        <f aca="false">J851*$Q$7</f>
        <v>#VALUE!</v>
      </c>
      <c r="L851" s="68" t="e">
        <f aca="false">F851+G851+H851+I851+J851+K851</f>
        <v>#VALUE!</v>
      </c>
    </row>
    <row r="852" customFormat="false" ht="12.75" hidden="false" customHeight="true" outlineLevel="0" collapsed="false">
      <c r="A852" s="65"/>
      <c r="B852" s="200"/>
      <c r="C852" s="19"/>
      <c r="D852" s="77" t="s">
        <v>30</v>
      </c>
      <c r="E852" s="67"/>
      <c r="F852" s="178" t="s">
        <v>89</v>
      </c>
      <c r="G852" s="178" t="s">
        <v>89</v>
      </c>
      <c r="H852" s="68" t="e">
        <f aca="false">G852*$N$7</f>
        <v>#VALUE!</v>
      </c>
      <c r="I852" s="176" t="e">
        <f aca="false">H852*$O$7</f>
        <v>#VALUE!</v>
      </c>
      <c r="J852" s="176" t="e">
        <f aca="false">I852*$P$7</f>
        <v>#VALUE!</v>
      </c>
      <c r="K852" s="68" t="e">
        <f aca="false">J852*$Q$7</f>
        <v>#VALUE!</v>
      </c>
      <c r="L852" s="68" t="e">
        <f aca="false">F852+G852+H852+I852+J852+K852</f>
        <v>#VALUE!</v>
      </c>
    </row>
    <row r="853" customFormat="false" ht="12.75" hidden="false" customHeight="true" outlineLevel="0" collapsed="false">
      <c r="A853" s="65"/>
      <c r="B853" s="200"/>
      <c r="C853" s="19"/>
      <c r="D853" s="77" t="s">
        <v>281</v>
      </c>
      <c r="E853" s="67"/>
      <c r="F853" s="178" t="s">
        <v>620</v>
      </c>
      <c r="G853" s="178" t="s">
        <v>620</v>
      </c>
      <c r="H853" s="68" t="e">
        <f aca="false">G853*$N$7</f>
        <v>#VALUE!</v>
      </c>
      <c r="I853" s="176" t="e">
        <f aca="false">H853*$O$7</f>
        <v>#VALUE!</v>
      </c>
      <c r="J853" s="176" t="e">
        <f aca="false">I853*$P$7</f>
        <v>#VALUE!</v>
      </c>
      <c r="K853" s="68" t="e">
        <f aca="false">J853*$Q$7</f>
        <v>#VALUE!</v>
      </c>
      <c r="L853" s="68" t="e">
        <f aca="false">F853+G853+H853+I853+J853+K853</f>
        <v>#VALUE!</v>
      </c>
    </row>
    <row r="854" customFormat="false" ht="12.75" hidden="false" customHeight="true" outlineLevel="0" collapsed="false">
      <c r="A854" s="65"/>
      <c r="B854" s="200"/>
      <c r="C854" s="19"/>
      <c r="D854" s="77" t="s">
        <v>32</v>
      </c>
      <c r="E854" s="67"/>
      <c r="F854" s="178" t="s">
        <v>89</v>
      </c>
      <c r="G854" s="178" t="s">
        <v>89</v>
      </c>
      <c r="H854" s="68" t="e">
        <f aca="false">G854*$N$7</f>
        <v>#VALUE!</v>
      </c>
      <c r="I854" s="176" t="e">
        <f aca="false">H854*$O$7</f>
        <v>#VALUE!</v>
      </c>
      <c r="J854" s="176" t="e">
        <f aca="false">I854*$P$7</f>
        <v>#VALUE!</v>
      </c>
      <c r="K854" s="68" t="e">
        <f aca="false">J854*$Q$7</f>
        <v>#VALUE!</v>
      </c>
      <c r="L854" s="68" t="e">
        <f aca="false">F854+G854+H854+I854+J854+K854</f>
        <v>#VALUE!</v>
      </c>
    </row>
    <row r="855" customFormat="false" ht="12.75" hidden="false" customHeight="true" outlineLevel="0" collapsed="false">
      <c r="A855" s="20" t="s">
        <v>621</v>
      </c>
      <c r="B855" s="200" t="s">
        <v>86</v>
      </c>
      <c r="C855" s="19" t="s">
        <v>35</v>
      </c>
      <c r="D855" s="77" t="s">
        <v>28</v>
      </c>
      <c r="E855" s="67"/>
      <c r="F855" s="81" t="e">
        <f aca="false">F856+F857+F858+F859</f>
        <v>#VALUE!</v>
      </c>
      <c r="G855" s="81" t="e">
        <f aca="false">G856+G857+G858+G859</f>
        <v>#VALUE!</v>
      </c>
      <c r="H855" s="81" t="e">
        <f aca="false">H856+H857+H858+H859</f>
        <v>#VALUE!</v>
      </c>
      <c r="I855" s="81" t="e">
        <f aca="false">I856+I857+I858+I859</f>
        <v>#VALUE!</v>
      </c>
      <c r="J855" s="81" t="e">
        <f aca="false">J856+J857+J858+J859</f>
        <v>#VALUE!</v>
      </c>
      <c r="K855" s="81" t="e">
        <f aca="false">K856+K857+K858+K859</f>
        <v>#VALUE!</v>
      </c>
      <c r="L855" s="81" t="e">
        <f aca="false">L856+L857+L858+L859</f>
        <v>#VALUE!</v>
      </c>
    </row>
    <row r="856" customFormat="false" ht="12.75" hidden="false" customHeight="true" outlineLevel="0" collapsed="false">
      <c r="A856" s="65"/>
      <c r="B856" s="200"/>
      <c r="C856" s="19"/>
      <c r="D856" s="77" t="s">
        <v>29</v>
      </c>
      <c r="E856" s="67"/>
      <c r="F856" s="178" t="s">
        <v>89</v>
      </c>
      <c r="G856" s="178" t="s">
        <v>89</v>
      </c>
      <c r="H856" s="68" t="e">
        <f aca="false">G856*$N$7</f>
        <v>#VALUE!</v>
      </c>
      <c r="I856" s="176" t="e">
        <f aca="false">H856*$O$7</f>
        <v>#VALUE!</v>
      </c>
      <c r="J856" s="176" t="e">
        <f aca="false">I856*$P$7</f>
        <v>#VALUE!</v>
      </c>
      <c r="K856" s="68" t="e">
        <f aca="false">J856*$Q$7</f>
        <v>#VALUE!</v>
      </c>
      <c r="L856" s="68" t="e">
        <f aca="false">F856+G856+H856+I856+J856+K856</f>
        <v>#VALUE!</v>
      </c>
    </row>
    <row r="857" customFormat="false" ht="12.75" hidden="false" customHeight="true" outlineLevel="0" collapsed="false">
      <c r="A857" s="65"/>
      <c r="B857" s="200"/>
      <c r="C857" s="19"/>
      <c r="D857" s="77" t="s">
        <v>30</v>
      </c>
      <c r="E857" s="67"/>
      <c r="F857" s="178" t="s">
        <v>89</v>
      </c>
      <c r="G857" s="178" t="s">
        <v>89</v>
      </c>
      <c r="H857" s="68" t="e">
        <f aca="false">G857*$N$7</f>
        <v>#VALUE!</v>
      </c>
      <c r="I857" s="176" t="e">
        <f aca="false">H857*$O$7</f>
        <v>#VALUE!</v>
      </c>
      <c r="J857" s="176" t="e">
        <f aca="false">I857*$P$7</f>
        <v>#VALUE!</v>
      </c>
      <c r="K857" s="68" t="e">
        <f aca="false">J857*$Q$7</f>
        <v>#VALUE!</v>
      </c>
      <c r="L857" s="68" t="e">
        <f aca="false">F857+G857+H857+I857+J857+K857</f>
        <v>#VALUE!</v>
      </c>
    </row>
    <row r="858" customFormat="false" ht="12.75" hidden="false" customHeight="true" outlineLevel="0" collapsed="false">
      <c r="A858" s="65"/>
      <c r="B858" s="200"/>
      <c r="C858" s="19"/>
      <c r="D858" s="77" t="s">
        <v>281</v>
      </c>
      <c r="E858" s="67"/>
      <c r="F858" s="178" t="s">
        <v>622</v>
      </c>
      <c r="G858" s="178" t="s">
        <v>622</v>
      </c>
      <c r="H858" s="68" t="e">
        <f aca="false">G858*$N$7</f>
        <v>#VALUE!</v>
      </c>
      <c r="I858" s="176" t="e">
        <f aca="false">H858*$O$7</f>
        <v>#VALUE!</v>
      </c>
      <c r="J858" s="176" t="e">
        <f aca="false">I858*$P$7</f>
        <v>#VALUE!</v>
      </c>
      <c r="K858" s="68" t="e">
        <f aca="false">J858*$Q$7</f>
        <v>#VALUE!</v>
      </c>
      <c r="L858" s="68" t="e">
        <f aca="false">F858+G858+H858+I858+J858+K858</f>
        <v>#VALUE!</v>
      </c>
    </row>
    <row r="859" customFormat="false" ht="12.75" hidden="false" customHeight="true" outlineLevel="0" collapsed="false">
      <c r="A859" s="65"/>
      <c r="B859" s="200"/>
      <c r="C859" s="19"/>
      <c r="D859" s="77" t="s">
        <v>32</v>
      </c>
      <c r="E859" s="67"/>
      <c r="F859" s="178" t="s">
        <v>89</v>
      </c>
      <c r="G859" s="178" t="s">
        <v>89</v>
      </c>
      <c r="H859" s="68" t="e">
        <f aca="false">G859*$N$7</f>
        <v>#VALUE!</v>
      </c>
      <c r="I859" s="176" t="e">
        <f aca="false">H859*$O$7</f>
        <v>#VALUE!</v>
      </c>
      <c r="J859" s="176" t="e">
        <f aca="false">I859*$P$7</f>
        <v>#VALUE!</v>
      </c>
      <c r="K859" s="68" t="e">
        <f aca="false">J859*$Q$7</f>
        <v>#VALUE!</v>
      </c>
      <c r="L859" s="68" t="e">
        <f aca="false">F859+G859+H859+I859+J859+K859</f>
        <v>#VALUE!</v>
      </c>
    </row>
    <row r="860" s="83" customFormat="true" ht="27" hidden="false" customHeight="true" outlineLevel="0" collapsed="false">
      <c r="A860" s="78" t="s">
        <v>261</v>
      </c>
      <c r="B860" s="113" t="s">
        <v>364</v>
      </c>
      <c r="C860" s="79" t="s">
        <v>27</v>
      </c>
      <c r="D860" s="79" t="s">
        <v>28</v>
      </c>
      <c r="E860" s="126"/>
      <c r="F860" s="81" t="e">
        <f aca="false">F861+F862+F863+F864</f>
        <v>#VALUE!</v>
      </c>
      <c r="G860" s="81" t="e">
        <f aca="false">G861+G862+G863+G864</f>
        <v>#VALUE!</v>
      </c>
      <c r="H860" s="81" t="e">
        <f aca="false">H861+H862+H863+H864</f>
        <v>#VALUE!</v>
      </c>
      <c r="I860" s="81" t="e">
        <f aca="false">I861+I862+I863+I864</f>
        <v>#VALUE!</v>
      </c>
      <c r="J860" s="81" t="e">
        <f aca="false">J861+J862+J863+J864</f>
        <v>#VALUE!</v>
      </c>
      <c r="K860" s="81" t="e">
        <f aca="false">K861+K862+K863+K864</f>
        <v>#VALUE!</v>
      </c>
      <c r="L860" s="81" t="e">
        <f aca="false">L861+L862+L863+L864</f>
        <v>#VALUE!</v>
      </c>
      <c r="M860" s="82" t="s">
        <v>371</v>
      </c>
    </row>
    <row r="861" customFormat="false" ht="12.75" hidden="false" customHeight="true" outlineLevel="0" collapsed="false">
      <c r="A861" s="65"/>
      <c r="B861" s="113"/>
      <c r="C861" s="66"/>
      <c r="D861" s="77" t="s">
        <v>29</v>
      </c>
      <c r="E861" s="67"/>
      <c r="F861" s="68" t="e">
        <f aca="false">F866</f>
        <v>#VALUE!</v>
      </c>
      <c r="G861" s="68" t="e">
        <f aca="false">G866</f>
        <v>#VALUE!</v>
      </c>
      <c r="H861" s="68" t="e">
        <f aca="false">H866</f>
        <v>#VALUE!</v>
      </c>
      <c r="I861" s="68" t="e">
        <f aca="false">I866</f>
        <v>#VALUE!</v>
      </c>
      <c r="J861" s="68" t="e">
        <f aca="false">J866</f>
        <v>#VALUE!</v>
      </c>
      <c r="K861" s="68" t="e">
        <f aca="false">K866</f>
        <v>#VALUE!</v>
      </c>
      <c r="L861" s="68" t="e">
        <f aca="false">F861+G861+H861+I861+J861+K861</f>
        <v>#VALUE!</v>
      </c>
    </row>
    <row r="862" customFormat="false" ht="12.75" hidden="false" customHeight="true" outlineLevel="0" collapsed="false">
      <c r="A862" s="65"/>
      <c r="B862" s="113"/>
      <c r="C862" s="66"/>
      <c r="D862" s="77" t="s">
        <v>30</v>
      </c>
      <c r="E862" s="67"/>
      <c r="F862" s="68" t="e">
        <f aca="false">F867</f>
        <v>#VALUE!</v>
      </c>
      <c r="G862" s="68" t="e">
        <f aca="false">G867</f>
        <v>#VALUE!</v>
      </c>
      <c r="H862" s="68" t="e">
        <f aca="false">H867</f>
        <v>#VALUE!</v>
      </c>
      <c r="I862" s="68" t="e">
        <f aca="false">I867</f>
        <v>#VALUE!</v>
      </c>
      <c r="J862" s="68" t="e">
        <f aca="false">J867</f>
        <v>#VALUE!</v>
      </c>
      <c r="K862" s="68" t="e">
        <f aca="false">K867</f>
        <v>#VALUE!</v>
      </c>
      <c r="L862" s="68" t="e">
        <f aca="false">F862+G862+H862+I862+J862+K862</f>
        <v>#VALUE!</v>
      </c>
    </row>
    <row r="863" customFormat="false" ht="12.75" hidden="false" customHeight="true" outlineLevel="0" collapsed="false">
      <c r="A863" s="65"/>
      <c r="B863" s="113"/>
      <c r="C863" s="66"/>
      <c r="D863" s="77" t="s">
        <v>281</v>
      </c>
      <c r="E863" s="67"/>
      <c r="F863" s="68" t="e">
        <f aca="false">F868</f>
        <v>#VALUE!</v>
      </c>
      <c r="G863" s="68" t="e">
        <f aca="false">G868</f>
        <v>#VALUE!</v>
      </c>
      <c r="H863" s="68" t="e">
        <f aca="false">H868</f>
        <v>#VALUE!</v>
      </c>
      <c r="I863" s="68" t="e">
        <f aca="false">I868</f>
        <v>#VALUE!</v>
      </c>
      <c r="J863" s="68" t="e">
        <f aca="false">J868</f>
        <v>#VALUE!</v>
      </c>
      <c r="K863" s="68" t="e">
        <f aca="false">K868</f>
        <v>#VALUE!</v>
      </c>
      <c r="L863" s="68" t="e">
        <f aca="false">F863+G863+H863+I863+J863+K863</f>
        <v>#VALUE!</v>
      </c>
    </row>
    <row r="864" customFormat="false" ht="12.75" hidden="false" customHeight="true" outlineLevel="0" collapsed="false">
      <c r="A864" s="65"/>
      <c r="B864" s="113"/>
      <c r="C864" s="66"/>
      <c r="D864" s="77" t="s">
        <v>32</v>
      </c>
      <c r="E864" s="67"/>
      <c r="F864" s="68" t="e">
        <f aca="false">F869</f>
        <v>#VALUE!</v>
      </c>
      <c r="G864" s="68" t="e">
        <f aca="false">G869</f>
        <v>#VALUE!</v>
      </c>
      <c r="H864" s="68" t="e">
        <f aca="false">H869</f>
        <v>#VALUE!</v>
      </c>
      <c r="I864" s="68" t="e">
        <f aca="false">I869</f>
        <v>#VALUE!</v>
      </c>
      <c r="J864" s="68" t="e">
        <f aca="false">J869</f>
        <v>#VALUE!</v>
      </c>
      <c r="K864" s="68" t="e">
        <f aca="false">K869</f>
        <v>#VALUE!</v>
      </c>
      <c r="L864" s="68" t="e">
        <f aca="false">F864+G864+H864+I864+J864+K864</f>
        <v>#VALUE!</v>
      </c>
    </row>
    <row r="865" customFormat="false" ht="27" hidden="false" customHeight="true" outlineLevel="0" collapsed="false">
      <c r="A865" s="65"/>
      <c r="B865" s="113"/>
      <c r="C865" s="113" t="s">
        <v>35</v>
      </c>
      <c r="D865" s="79" t="s">
        <v>28</v>
      </c>
      <c r="E865" s="67"/>
      <c r="F865" s="81" t="e">
        <f aca="false">F866+F867+F868+F869</f>
        <v>#VALUE!</v>
      </c>
      <c r="G865" s="81" t="e">
        <f aca="false">G866+G867+G868+G869</f>
        <v>#VALUE!</v>
      </c>
      <c r="H865" s="81" t="e">
        <f aca="false">H866+H867+H868+H869</f>
        <v>#VALUE!</v>
      </c>
      <c r="I865" s="81" t="e">
        <f aca="false">I866+I867+I868+I869</f>
        <v>#VALUE!</v>
      </c>
      <c r="J865" s="81" t="e">
        <f aca="false">J866+J867+J868+J869</f>
        <v>#VALUE!</v>
      </c>
      <c r="K865" s="81" t="e">
        <f aca="false">K866+K867+K868+K869</f>
        <v>#VALUE!</v>
      </c>
      <c r="L865" s="81" t="e">
        <f aca="false">L866+L867+L868+L869</f>
        <v>#VALUE!</v>
      </c>
    </row>
    <row r="866" customFormat="false" ht="12.75" hidden="false" customHeight="true" outlineLevel="0" collapsed="false">
      <c r="A866" s="65"/>
      <c r="B866" s="113"/>
      <c r="C866" s="113"/>
      <c r="D866" s="77" t="s">
        <v>29</v>
      </c>
      <c r="E866" s="67"/>
      <c r="F866" s="68" t="e">
        <f aca="false">F871+F876+F881+F886+F891+F896</f>
        <v>#VALUE!</v>
      </c>
      <c r="G866" s="68" t="e">
        <f aca="false">G871+G876+G881+G886+G891+G896</f>
        <v>#VALUE!</v>
      </c>
      <c r="H866" s="68" t="e">
        <f aca="false">H871+H876+H881+H886+H891+H896</f>
        <v>#VALUE!</v>
      </c>
      <c r="I866" s="68" t="e">
        <f aca="false">I871+I876+I881+I886+I891+I896</f>
        <v>#VALUE!</v>
      </c>
      <c r="J866" s="68" t="e">
        <f aca="false">J871+J876+J881+J886+J891+J896</f>
        <v>#VALUE!</v>
      </c>
      <c r="K866" s="68" t="e">
        <f aca="false">K871+K876+K881+K886+K891+K896</f>
        <v>#VALUE!</v>
      </c>
      <c r="L866" s="68" t="e">
        <f aca="false">F866+G866+H866+I866+J866+K866</f>
        <v>#VALUE!</v>
      </c>
    </row>
    <row r="867" customFormat="false" ht="12.75" hidden="false" customHeight="true" outlineLevel="0" collapsed="false">
      <c r="A867" s="65"/>
      <c r="B867" s="113"/>
      <c r="C867" s="113"/>
      <c r="D867" s="77" t="s">
        <v>30</v>
      </c>
      <c r="E867" s="67"/>
      <c r="F867" s="68" t="e">
        <f aca="false">F872+F877+F882+F887+F892+F897</f>
        <v>#VALUE!</v>
      </c>
      <c r="G867" s="68" t="e">
        <f aca="false">G872+G877+G882+G887+G892+G897</f>
        <v>#VALUE!</v>
      </c>
      <c r="H867" s="68" t="e">
        <f aca="false">H872+H877+H882+H887+H892+H897</f>
        <v>#VALUE!</v>
      </c>
      <c r="I867" s="68" t="e">
        <f aca="false">I872+I877+I882+I887+I892+I897</f>
        <v>#VALUE!</v>
      </c>
      <c r="J867" s="68" t="e">
        <f aca="false">J872+J877+J882+J887+J892+J897</f>
        <v>#VALUE!</v>
      </c>
      <c r="K867" s="68" t="e">
        <f aca="false">K872+K877+K882+K887+K892+K897</f>
        <v>#VALUE!</v>
      </c>
      <c r="L867" s="68" t="e">
        <f aca="false">F867+G867+H867+I867+J867+K867</f>
        <v>#VALUE!</v>
      </c>
    </row>
    <row r="868" customFormat="false" ht="12.75" hidden="false" customHeight="true" outlineLevel="0" collapsed="false">
      <c r="A868" s="65"/>
      <c r="B868" s="113"/>
      <c r="C868" s="113"/>
      <c r="D868" s="77" t="s">
        <v>281</v>
      </c>
      <c r="E868" s="67"/>
      <c r="F868" s="68" t="e">
        <f aca="false">F873+F878+F883+F888+F893+F898</f>
        <v>#VALUE!</v>
      </c>
      <c r="G868" s="68" t="e">
        <f aca="false">G873+G878+G883+G888+G893+G898</f>
        <v>#VALUE!</v>
      </c>
      <c r="H868" s="68" t="e">
        <f aca="false">H873+H878+H883+H888+H893+H898</f>
        <v>#VALUE!</v>
      </c>
      <c r="I868" s="68" t="e">
        <f aca="false">I873+I878+I883+I888+I893+I898</f>
        <v>#VALUE!</v>
      </c>
      <c r="J868" s="68" t="e">
        <f aca="false">J873+J878+J883+J888+J893+J898</f>
        <v>#VALUE!</v>
      </c>
      <c r="K868" s="68" t="e">
        <f aca="false">K873+K878+K883+K888+K893+K898</f>
        <v>#VALUE!</v>
      </c>
      <c r="L868" s="68" t="e">
        <f aca="false">F868+G868+H868+I868+J868+K868</f>
        <v>#VALUE!</v>
      </c>
    </row>
    <row r="869" customFormat="false" ht="12.75" hidden="false" customHeight="true" outlineLevel="0" collapsed="false">
      <c r="A869" s="65"/>
      <c r="B869" s="113"/>
      <c r="C869" s="113"/>
      <c r="D869" s="77" t="s">
        <v>32</v>
      </c>
      <c r="E869" s="67"/>
      <c r="F869" s="68" t="e">
        <f aca="false">F874+F879+F884+F889+F894+F899</f>
        <v>#VALUE!</v>
      </c>
      <c r="G869" s="68" t="e">
        <f aca="false">G874+G879+G884+G889+G894+G899</f>
        <v>#VALUE!</v>
      </c>
      <c r="H869" s="68" t="e">
        <f aca="false">H874+H879+H884+H889+H894+H899</f>
        <v>#VALUE!</v>
      </c>
      <c r="I869" s="68" t="e">
        <f aca="false">I874+I879+I884+I889+I894+I899</f>
        <v>#VALUE!</v>
      </c>
      <c r="J869" s="68" t="e">
        <f aca="false">J874+J879+J884+J889+J894+J899</f>
        <v>#VALUE!</v>
      </c>
      <c r="K869" s="68" t="e">
        <f aca="false">K874+K879+K884+K889+K894+K899</f>
        <v>#VALUE!</v>
      </c>
      <c r="L869" s="68" t="e">
        <f aca="false">F869+G869+H869+I869+J869+K869</f>
        <v>#VALUE!</v>
      </c>
    </row>
    <row r="870" customFormat="false" ht="11.25" hidden="false" customHeight="true" outlineLevel="0" collapsed="false">
      <c r="A870" s="20" t="s">
        <v>263</v>
      </c>
      <c r="B870" s="19" t="s">
        <v>264</v>
      </c>
      <c r="C870" s="19" t="s">
        <v>35</v>
      </c>
      <c r="D870" s="77" t="s">
        <v>28</v>
      </c>
      <c r="E870" s="67"/>
      <c r="F870" s="81" t="e">
        <f aca="false">F871+F872+F873+F874</f>
        <v>#VALUE!</v>
      </c>
      <c r="G870" s="81" t="e">
        <f aca="false">G871+G872+G873+G874</f>
        <v>#VALUE!</v>
      </c>
      <c r="H870" s="81" t="e">
        <f aca="false">H871+H872+H873+H874</f>
        <v>#VALUE!</v>
      </c>
      <c r="I870" s="81" t="e">
        <f aca="false">I871+I872+I873+I874</f>
        <v>#VALUE!</v>
      </c>
      <c r="J870" s="81" t="e">
        <f aca="false">J871+J872+J873+J874</f>
        <v>#VALUE!</v>
      </c>
      <c r="K870" s="81" t="e">
        <f aca="false">K871+K872+K873+K874</f>
        <v>#VALUE!</v>
      </c>
      <c r="L870" s="81" t="e">
        <f aca="false">L871+L872+L873+L874</f>
        <v>#VALUE!</v>
      </c>
    </row>
    <row r="871" customFormat="false" ht="11.25" hidden="false" customHeight="true" outlineLevel="0" collapsed="false">
      <c r="A871" s="65"/>
      <c r="B871" s="19"/>
      <c r="C871" s="19"/>
      <c r="D871" s="77" t="s">
        <v>29</v>
      </c>
      <c r="E871" s="67"/>
      <c r="F871" s="178" t="s">
        <v>89</v>
      </c>
      <c r="G871" s="178" t="s">
        <v>89</v>
      </c>
      <c r="H871" s="68" t="e">
        <f aca="false">G871*$N$7</f>
        <v>#VALUE!</v>
      </c>
      <c r="I871" s="176" t="e">
        <f aca="false">H871*$O$7</f>
        <v>#VALUE!</v>
      </c>
      <c r="J871" s="176" t="e">
        <f aca="false">I871*$P$7</f>
        <v>#VALUE!</v>
      </c>
      <c r="K871" s="68" t="e">
        <f aca="false">J871*$Q$7</f>
        <v>#VALUE!</v>
      </c>
      <c r="L871" s="68" t="e">
        <f aca="false">F871+G871+H871+I871+J871+K871</f>
        <v>#VALUE!</v>
      </c>
    </row>
    <row r="872" customFormat="false" ht="11.25" hidden="false" customHeight="true" outlineLevel="0" collapsed="false">
      <c r="A872" s="65"/>
      <c r="B872" s="19"/>
      <c r="C872" s="19"/>
      <c r="D872" s="77" t="s">
        <v>30</v>
      </c>
      <c r="E872" s="67"/>
      <c r="F872" s="178" t="s">
        <v>89</v>
      </c>
      <c r="G872" s="178" t="s">
        <v>89</v>
      </c>
      <c r="H872" s="68" t="e">
        <f aca="false">G872*$N$7</f>
        <v>#VALUE!</v>
      </c>
      <c r="I872" s="176" t="e">
        <f aca="false">H872*$O$7</f>
        <v>#VALUE!</v>
      </c>
      <c r="J872" s="176" t="e">
        <f aca="false">I872*$P$7</f>
        <v>#VALUE!</v>
      </c>
      <c r="K872" s="68" t="e">
        <f aca="false">J872*$Q$7</f>
        <v>#VALUE!</v>
      </c>
      <c r="L872" s="68" t="e">
        <f aca="false">F872+G872+H872+I872+J872+K872</f>
        <v>#VALUE!</v>
      </c>
    </row>
    <row r="873" customFormat="false" ht="11.25" hidden="false" customHeight="true" outlineLevel="0" collapsed="false">
      <c r="A873" s="65"/>
      <c r="B873" s="19"/>
      <c r="C873" s="19"/>
      <c r="D873" s="77" t="s">
        <v>281</v>
      </c>
      <c r="E873" s="67"/>
      <c r="F873" s="178" t="s">
        <v>265</v>
      </c>
      <c r="G873" s="178" t="s">
        <v>265</v>
      </c>
      <c r="H873" s="68" t="e">
        <f aca="false">G873*$N$7</f>
        <v>#VALUE!</v>
      </c>
      <c r="I873" s="176" t="e">
        <f aca="false">H873*$O$7</f>
        <v>#VALUE!</v>
      </c>
      <c r="J873" s="176" t="e">
        <f aca="false">I873*$P$7</f>
        <v>#VALUE!</v>
      </c>
      <c r="K873" s="68" t="e">
        <f aca="false">J873*$Q$7</f>
        <v>#VALUE!</v>
      </c>
      <c r="L873" s="68" t="e">
        <f aca="false">F873+G873+H873+I873+J873+K873</f>
        <v>#VALUE!</v>
      </c>
    </row>
    <row r="874" customFormat="false" ht="11.25" hidden="false" customHeight="true" outlineLevel="0" collapsed="false">
      <c r="A874" s="65"/>
      <c r="B874" s="19"/>
      <c r="C874" s="19"/>
      <c r="D874" s="77" t="s">
        <v>32</v>
      </c>
      <c r="E874" s="67"/>
      <c r="F874" s="178" t="s">
        <v>89</v>
      </c>
      <c r="G874" s="178" t="s">
        <v>89</v>
      </c>
      <c r="H874" s="68" t="e">
        <f aca="false">G874*$N$7</f>
        <v>#VALUE!</v>
      </c>
      <c r="I874" s="176" t="e">
        <f aca="false">H874*$O$7</f>
        <v>#VALUE!</v>
      </c>
      <c r="J874" s="176" t="e">
        <f aca="false">I874*$P$7</f>
        <v>#VALUE!</v>
      </c>
      <c r="K874" s="68" t="e">
        <f aca="false">J874*$Q$7</f>
        <v>#VALUE!</v>
      </c>
      <c r="L874" s="68" t="e">
        <f aca="false">F874+G874+H874+I874+J874+K874</f>
        <v>#VALUE!</v>
      </c>
    </row>
    <row r="875" customFormat="false" ht="11.25" hidden="false" customHeight="true" outlineLevel="0" collapsed="false">
      <c r="A875" s="20" t="s">
        <v>266</v>
      </c>
      <c r="B875" s="19" t="s">
        <v>267</v>
      </c>
      <c r="C875" s="19" t="s">
        <v>35</v>
      </c>
      <c r="D875" s="77" t="s">
        <v>28</v>
      </c>
      <c r="E875" s="67"/>
      <c r="F875" s="81" t="e">
        <f aca="false">F876+F877+F878+F879</f>
        <v>#VALUE!</v>
      </c>
      <c r="G875" s="81" t="e">
        <f aca="false">G876+G877+G878+G879</f>
        <v>#VALUE!</v>
      </c>
      <c r="H875" s="81" t="e">
        <f aca="false">H876+H877+H878+H879</f>
        <v>#VALUE!</v>
      </c>
      <c r="I875" s="81" t="e">
        <f aca="false">I876+I877+I878+I879</f>
        <v>#VALUE!</v>
      </c>
      <c r="J875" s="81" t="e">
        <f aca="false">J876+J877+J878+J879</f>
        <v>#VALUE!</v>
      </c>
      <c r="K875" s="81" t="e">
        <f aca="false">K876+K877+K878+K879</f>
        <v>#VALUE!</v>
      </c>
      <c r="L875" s="81" t="e">
        <f aca="false">L876+L877+L878+L879</f>
        <v>#VALUE!</v>
      </c>
    </row>
    <row r="876" customFormat="false" ht="11.25" hidden="false" customHeight="true" outlineLevel="0" collapsed="false">
      <c r="A876" s="65"/>
      <c r="B876" s="19"/>
      <c r="C876" s="19"/>
      <c r="D876" s="77" t="s">
        <v>29</v>
      </c>
      <c r="E876" s="67"/>
      <c r="F876" s="178" t="s">
        <v>89</v>
      </c>
      <c r="G876" s="178" t="s">
        <v>89</v>
      </c>
      <c r="H876" s="68" t="e">
        <f aca="false">G876*$N$7</f>
        <v>#VALUE!</v>
      </c>
      <c r="I876" s="176" t="e">
        <f aca="false">H876*$O$7</f>
        <v>#VALUE!</v>
      </c>
      <c r="J876" s="176" t="e">
        <f aca="false">I876*$P$7</f>
        <v>#VALUE!</v>
      </c>
      <c r="K876" s="68" t="e">
        <f aca="false">J876*$Q$7</f>
        <v>#VALUE!</v>
      </c>
      <c r="L876" s="68" t="e">
        <f aca="false">F876+G876+H876+I876+J876+K876</f>
        <v>#VALUE!</v>
      </c>
    </row>
    <row r="877" customFormat="false" ht="11.25" hidden="false" customHeight="true" outlineLevel="0" collapsed="false">
      <c r="A877" s="65"/>
      <c r="B877" s="19"/>
      <c r="C877" s="19"/>
      <c r="D877" s="77" t="s">
        <v>30</v>
      </c>
      <c r="E877" s="67"/>
      <c r="F877" s="178" t="s">
        <v>89</v>
      </c>
      <c r="G877" s="178" t="s">
        <v>89</v>
      </c>
      <c r="H877" s="68" t="e">
        <f aca="false">G877*$N$7</f>
        <v>#VALUE!</v>
      </c>
      <c r="I877" s="176" t="e">
        <f aca="false">H877*$O$7</f>
        <v>#VALUE!</v>
      </c>
      <c r="J877" s="176" t="e">
        <f aca="false">I877*$P$7</f>
        <v>#VALUE!</v>
      </c>
      <c r="K877" s="68" t="e">
        <f aca="false">J877*$Q$7</f>
        <v>#VALUE!</v>
      </c>
      <c r="L877" s="68" t="e">
        <f aca="false">F877+G877+H877+I877+J877+K877</f>
        <v>#VALUE!</v>
      </c>
    </row>
    <row r="878" customFormat="false" ht="11.25" hidden="false" customHeight="true" outlineLevel="0" collapsed="false">
      <c r="A878" s="65"/>
      <c r="B878" s="19"/>
      <c r="C878" s="19"/>
      <c r="D878" s="77" t="s">
        <v>281</v>
      </c>
      <c r="E878" s="67"/>
      <c r="F878" s="178" t="s">
        <v>265</v>
      </c>
      <c r="G878" s="178" t="s">
        <v>265</v>
      </c>
      <c r="H878" s="68" t="e">
        <f aca="false">G878*$N$7</f>
        <v>#VALUE!</v>
      </c>
      <c r="I878" s="176" t="e">
        <f aca="false">H878*$O$7</f>
        <v>#VALUE!</v>
      </c>
      <c r="J878" s="176" t="e">
        <f aca="false">I878*$P$7</f>
        <v>#VALUE!</v>
      </c>
      <c r="K878" s="68" t="e">
        <f aca="false">J878*$Q$7</f>
        <v>#VALUE!</v>
      </c>
      <c r="L878" s="68" t="e">
        <f aca="false">F878+G878+H878+I878+J878+K878</f>
        <v>#VALUE!</v>
      </c>
    </row>
    <row r="879" customFormat="false" ht="11.25" hidden="false" customHeight="true" outlineLevel="0" collapsed="false">
      <c r="A879" s="65"/>
      <c r="B879" s="19"/>
      <c r="C879" s="19"/>
      <c r="D879" s="77" t="s">
        <v>32</v>
      </c>
      <c r="E879" s="67"/>
      <c r="F879" s="178" t="s">
        <v>89</v>
      </c>
      <c r="G879" s="178" t="s">
        <v>89</v>
      </c>
      <c r="H879" s="68" t="e">
        <f aca="false">G879*$N$7</f>
        <v>#VALUE!</v>
      </c>
      <c r="I879" s="176" t="e">
        <f aca="false">H879*$O$7</f>
        <v>#VALUE!</v>
      </c>
      <c r="J879" s="176" t="e">
        <f aca="false">I879*$P$7</f>
        <v>#VALUE!</v>
      </c>
      <c r="K879" s="68" t="e">
        <f aca="false">J879*$Q$7</f>
        <v>#VALUE!</v>
      </c>
      <c r="L879" s="68" t="e">
        <f aca="false">F879+G879+H879+I879+J879+K879</f>
        <v>#VALUE!</v>
      </c>
    </row>
    <row r="880" customFormat="false" ht="11.25" hidden="false" customHeight="true" outlineLevel="0" collapsed="false">
      <c r="A880" s="20" t="s">
        <v>268</v>
      </c>
      <c r="B880" s="19" t="s">
        <v>269</v>
      </c>
      <c r="C880" s="19" t="s">
        <v>35</v>
      </c>
      <c r="D880" s="77" t="s">
        <v>28</v>
      </c>
      <c r="E880" s="67"/>
      <c r="F880" s="81" t="e">
        <f aca="false">F881+F882+F883+F884</f>
        <v>#VALUE!</v>
      </c>
      <c r="G880" s="81" t="e">
        <f aca="false">G881+G882+G883+G884</f>
        <v>#VALUE!</v>
      </c>
      <c r="H880" s="81" t="e">
        <f aca="false">H881+H882+H883+H884</f>
        <v>#VALUE!</v>
      </c>
      <c r="I880" s="81" t="e">
        <f aca="false">I881+I882+I883+I884</f>
        <v>#VALUE!</v>
      </c>
      <c r="J880" s="81" t="e">
        <f aca="false">J881+J882+J883+J884</f>
        <v>#VALUE!</v>
      </c>
      <c r="K880" s="81" t="e">
        <f aca="false">K881+K882+K883+K884</f>
        <v>#VALUE!</v>
      </c>
      <c r="L880" s="81" t="e">
        <f aca="false">L881+L882+L883+L884</f>
        <v>#VALUE!</v>
      </c>
    </row>
    <row r="881" customFormat="false" ht="11.25" hidden="false" customHeight="true" outlineLevel="0" collapsed="false">
      <c r="A881" s="65"/>
      <c r="B881" s="19"/>
      <c r="C881" s="19"/>
      <c r="D881" s="77" t="s">
        <v>29</v>
      </c>
      <c r="E881" s="67"/>
      <c r="F881" s="178" t="s">
        <v>89</v>
      </c>
      <c r="G881" s="178" t="s">
        <v>89</v>
      </c>
      <c r="H881" s="68" t="e">
        <f aca="false">G881*$N$7</f>
        <v>#VALUE!</v>
      </c>
      <c r="I881" s="176" t="e">
        <f aca="false">H881*$O$7</f>
        <v>#VALUE!</v>
      </c>
      <c r="J881" s="176" t="e">
        <f aca="false">I881*$P$7</f>
        <v>#VALUE!</v>
      </c>
      <c r="K881" s="68" t="e">
        <f aca="false">J881*$Q$7</f>
        <v>#VALUE!</v>
      </c>
      <c r="L881" s="68" t="e">
        <f aca="false">F881+G881+H881+I881+J881+K881</f>
        <v>#VALUE!</v>
      </c>
    </row>
    <row r="882" customFormat="false" ht="11.25" hidden="false" customHeight="true" outlineLevel="0" collapsed="false">
      <c r="A882" s="65"/>
      <c r="B882" s="19"/>
      <c r="C882" s="19"/>
      <c r="D882" s="77" t="s">
        <v>30</v>
      </c>
      <c r="E882" s="67"/>
      <c r="F882" s="178" t="s">
        <v>89</v>
      </c>
      <c r="G882" s="178" t="s">
        <v>89</v>
      </c>
      <c r="H882" s="68" t="e">
        <f aca="false">G882*$N$7</f>
        <v>#VALUE!</v>
      </c>
      <c r="I882" s="176" t="e">
        <f aca="false">H882*$O$7</f>
        <v>#VALUE!</v>
      </c>
      <c r="J882" s="176" t="e">
        <f aca="false">I882*$P$7</f>
        <v>#VALUE!</v>
      </c>
      <c r="K882" s="68" t="e">
        <f aca="false">J882*$Q$7</f>
        <v>#VALUE!</v>
      </c>
      <c r="L882" s="68" t="e">
        <f aca="false">F882+G882+H882+I882+J882+K882</f>
        <v>#VALUE!</v>
      </c>
    </row>
    <row r="883" customFormat="false" ht="11.25" hidden="false" customHeight="true" outlineLevel="0" collapsed="false">
      <c r="A883" s="65"/>
      <c r="B883" s="19"/>
      <c r="C883" s="19"/>
      <c r="D883" s="77" t="s">
        <v>281</v>
      </c>
      <c r="E883" s="67"/>
      <c r="F883" s="178" t="s">
        <v>417</v>
      </c>
      <c r="G883" s="178" t="s">
        <v>417</v>
      </c>
      <c r="H883" s="68" t="e">
        <f aca="false">G883*$N$7</f>
        <v>#VALUE!</v>
      </c>
      <c r="I883" s="176" t="e">
        <f aca="false">H883*$O$7</f>
        <v>#VALUE!</v>
      </c>
      <c r="J883" s="176" t="e">
        <f aca="false">I883*$P$7</f>
        <v>#VALUE!</v>
      </c>
      <c r="K883" s="68" t="e">
        <f aca="false">J883*$Q$7</f>
        <v>#VALUE!</v>
      </c>
      <c r="L883" s="68" t="e">
        <f aca="false">F883+G883+H883+I883+J883+K883</f>
        <v>#VALUE!</v>
      </c>
    </row>
    <row r="884" customFormat="false" ht="11.25" hidden="false" customHeight="true" outlineLevel="0" collapsed="false">
      <c r="A884" s="65"/>
      <c r="B884" s="19"/>
      <c r="C884" s="19"/>
      <c r="D884" s="77" t="s">
        <v>32</v>
      </c>
      <c r="E884" s="67"/>
      <c r="F884" s="178" t="s">
        <v>89</v>
      </c>
      <c r="G884" s="178" t="s">
        <v>89</v>
      </c>
      <c r="H884" s="68" t="e">
        <f aca="false">G884*$N$7</f>
        <v>#VALUE!</v>
      </c>
      <c r="I884" s="176" t="e">
        <f aca="false">H884*$O$7</f>
        <v>#VALUE!</v>
      </c>
      <c r="J884" s="176" t="e">
        <f aca="false">I884*$P$7</f>
        <v>#VALUE!</v>
      </c>
      <c r="K884" s="68" t="e">
        <f aca="false">J884*$Q$7</f>
        <v>#VALUE!</v>
      </c>
      <c r="L884" s="68" t="e">
        <f aca="false">F884+G884+H884+I884+J884+K884</f>
        <v>#VALUE!</v>
      </c>
    </row>
    <row r="885" customFormat="false" ht="11.25" hidden="false" customHeight="true" outlineLevel="0" collapsed="false">
      <c r="A885" s="20" t="s">
        <v>270</v>
      </c>
      <c r="B885" s="19" t="s">
        <v>271</v>
      </c>
      <c r="C885" s="19" t="s">
        <v>35</v>
      </c>
      <c r="D885" s="77" t="s">
        <v>28</v>
      </c>
      <c r="E885" s="67"/>
      <c r="F885" s="81" t="e">
        <f aca="false">F886+F887+F888+F889</f>
        <v>#VALUE!</v>
      </c>
      <c r="G885" s="81" t="e">
        <f aca="false">G886+G887+G888+G889</f>
        <v>#VALUE!</v>
      </c>
      <c r="H885" s="81" t="e">
        <f aca="false">H886+H887+H888+H889</f>
        <v>#VALUE!</v>
      </c>
      <c r="I885" s="81" t="e">
        <f aca="false">I886+I887+I888+I889</f>
        <v>#VALUE!</v>
      </c>
      <c r="J885" s="81" t="e">
        <f aca="false">J886+J887+J888+J889</f>
        <v>#VALUE!</v>
      </c>
      <c r="K885" s="81" t="e">
        <f aca="false">K886+K887+K888+K889</f>
        <v>#VALUE!</v>
      </c>
      <c r="L885" s="81" t="e">
        <f aca="false">L886+L887+L888+L889</f>
        <v>#VALUE!</v>
      </c>
    </row>
    <row r="886" customFormat="false" ht="11.25" hidden="false" customHeight="true" outlineLevel="0" collapsed="false">
      <c r="A886" s="65"/>
      <c r="B886" s="19"/>
      <c r="C886" s="19"/>
      <c r="D886" s="77" t="s">
        <v>29</v>
      </c>
      <c r="E886" s="67"/>
      <c r="F886" s="178" t="s">
        <v>89</v>
      </c>
      <c r="G886" s="178" t="s">
        <v>89</v>
      </c>
      <c r="H886" s="68" t="e">
        <f aca="false">G886*$N$7</f>
        <v>#VALUE!</v>
      </c>
      <c r="I886" s="176" t="e">
        <f aca="false">H886*$O$7</f>
        <v>#VALUE!</v>
      </c>
      <c r="J886" s="176" t="e">
        <f aca="false">I886*$P$7</f>
        <v>#VALUE!</v>
      </c>
      <c r="K886" s="68" t="e">
        <f aca="false">J886*$Q$7</f>
        <v>#VALUE!</v>
      </c>
      <c r="L886" s="68" t="e">
        <f aca="false">F886+G886+H886+I886+J886+K886</f>
        <v>#VALUE!</v>
      </c>
    </row>
    <row r="887" customFormat="false" ht="11.25" hidden="false" customHeight="true" outlineLevel="0" collapsed="false">
      <c r="A887" s="65"/>
      <c r="B887" s="19"/>
      <c r="C887" s="19"/>
      <c r="D887" s="77" t="s">
        <v>30</v>
      </c>
      <c r="E887" s="67"/>
      <c r="F887" s="178" t="s">
        <v>89</v>
      </c>
      <c r="G887" s="178" t="s">
        <v>89</v>
      </c>
      <c r="H887" s="68" t="e">
        <f aca="false">G887*$N$7</f>
        <v>#VALUE!</v>
      </c>
      <c r="I887" s="176" t="e">
        <f aca="false">H887*$O$7</f>
        <v>#VALUE!</v>
      </c>
      <c r="J887" s="176" t="e">
        <f aca="false">I887*$P$7</f>
        <v>#VALUE!</v>
      </c>
      <c r="K887" s="68" t="e">
        <f aca="false">J887*$Q$7</f>
        <v>#VALUE!</v>
      </c>
      <c r="L887" s="68" t="e">
        <f aca="false">F887+G887+H887+I887+J887+K887</f>
        <v>#VALUE!</v>
      </c>
    </row>
    <row r="888" customFormat="false" ht="11.25" hidden="false" customHeight="true" outlineLevel="0" collapsed="false">
      <c r="A888" s="65"/>
      <c r="B888" s="19"/>
      <c r="C888" s="19"/>
      <c r="D888" s="77" t="s">
        <v>281</v>
      </c>
      <c r="E888" s="67"/>
      <c r="F888" s="178" t="s">
        <v>418</v>
      </c>
      <c r="G888" s="178" t="s">
        <v>418</v>
      </c>
      <c r="H888" s="68" t="e">
        <f aca="false">G888*$N$7</f>
        <v>#VALUE!</v>
      </c>
      <c r="I888" s="176" t="e">
        <f aca="false">H888*$O$7</f>
        <v>#VALUE!</v>
      </c>
      <c r="J888" s="176" t="e">
        <f aca="false">I888*$P$7</f>
        <v>#VALUE!</v>
      </c>
      <c r="K888" s="68" t="e">
        <f aca="false">J888*$Q$7</f>
        <v>#VALUE!</v>
      </c>
      <c r="L888" s="68" t="e">
        <f aca="false">F888+G888+H888+I888+J888+K888</f>
        <v>#VALUE!</v>
      </c>
    </row>
    <row r="889" customFormat="false" ht="11.25" hidden="false" customHeight="true" outlineLevel="0" collapsed="false">
      <c r="A889" s="65"/>
      <c r="B889" s="19"/>
      <c r="C889" s="19"/>
      <c r="D889" s="77" t="s">
        <v>32</v>
      </c>
      <c r="E889" s="67"/>
      <c r="F889" s="178" t="s">
        <v>89</v>
      </c>
      <c r="G889" s="178" t="s">
        <v>89</v>
      </c>
      <c r="H889" s="68" t="e">
        <f aca="false">G889*$N$7</f>
        <v>#VALUE!</v>
      </c>
      <c r="I889" s="176" t="e">
        <f aca="false">H889*$O$7</f>
        <v>#VALUE!</v>
      </c>
      <c r="J889" s="176" t="e">
        <f aca="false">I889*$P$7</f>
        <v>#VALUE!</v>
      </c>
      <c r="K889" s="68" t="e">
        <f aca="false">J889*$Q$7</f>
        <v>#VALUE!</v>
      </c>
      <c r="L889" s="68" t="e">
        <f aca="false">F889+G889+H889+I889+J889+K889</f>
        <v>#VALUE!</v>
      </c>
    </row>
    <row r="890" customFormat="false" ht="11.25" hidden="false" customHeight="true" outlineLevel="0" collapsed="false">
      <c r="A890" s="20" t="s">
        <v>272</v>
      </c>
      <c r="B890" s="19" t="s">
        <v>273</v>
      </c>
      <c r="C890" s="19" t="s">
        <v>35</v>
      </c>
      <c r="D890" s="77" t="s">
        <v>28</v>
      </c>
      <c r="E890" s="67"/>
      <c r="F890" s="81" t="e">
        <f aca="false">F891+F892+F893+F894</f>
        <v>#VALUE!</v>
      </c>
      <c r="G890" s="81" t="e">
        <f aca="false">G891+G892+G893+G894</f>
        <v>#VALUE!</v>
      </c>
      <c r="H890" s="81" t="e">
        <f aca="false">H891+H892+H893+H894</f>
        <v>#VALUE!</v>
      </c>
      <c r="I890" s="81" t="e">
        <f aca="false">I891+I892+I893+I894</f>
        <v>#VALUE!</v>
      </c>
      <c r="J890" s="81" t="e">
        <f aca="false">J891+J892+J893+J894</f>
        <v>#VALUE!</v>
      </c>
      <c r="K890" s="81" t="e">
        <f aca="false">K891+K892+K893+K894</f>
        <v>#VALUE!</v>
      </c>
      <c r="L890" s="81" t="e">
        <f aca="false">L891+L892+L893+L894</f>
        <v>#VALUE!</v>
      </c>
    </row>
    <row r="891" customFormat="false" ht="11.25" hidden="false" customHeight="true" outlineLevel="0" collapsed="false">
      <c r="A891" s="65"/>
      <c r="B891" s="19"/>
      <c r="C891" s="19"/>
      <c r="D891" s="77" t="s">
        <v>29</v>
      </c>
      <c r="E891" s="67"/>
      <c r="F891" s="178" t="s">
        <v>89</v>
      </c>
      <c r="G891" s="178" t="s">
        <v>89</v>
      </c>
      <c r="H891" s="68" t="e">
        <f aca="false">G891*$N$7</f>
        <v>#VALUE!</v>
      </c>
      <c r="I891" s="176" t="e">
        <f aca="false">H891*$O$7</f>
        <v>#VALUE!</v>
      </c>
      <c r="J891" s="176" t="e">
        <f aca="false">I891*$P$7</f>
        <v>#VALUE!</v>
      </c>
      <c r="K891" s="68" t="e">
        <f aca="false">J891*$Q$7</f>
        <v>#VALUE!</v>
      </c>
      <c r="L891" s="68" t="e">
        <f aca="false">F891+G891+H891+I891+J891+K891</f>
        <v>#VALUE!</v>
      </c>
    </row>
    <row r="892" customFormat="false" ht="11.25" hidden="false" customHeight="true" outlineLevel="0" collapsed="false">
      <c r="A892" s="65"/>
      <c r="B892" s="19"/>
      <c r="C892" s="19"/>
      <c r="D892" s="77" t="s">
        <v>30</v>
      </c>
      <c r="E892" s="67"/>
      <c r="F892" s="178" t="s">
        <v>89</v>
      </c>
      <c r="G892" s="178" t="s">
        <v>89</v>
      </c>
      <c r="H892" s="68" t="e">
        <f aca="false">G892*$N$7</f>
        <v>#VALUE!</v>
      </c>
      <c r="I892" s="176" t="e">
        <f aca="false">H892*$O$7</f>
        <v>#VALUE!</v>
      </c>
      <c r="J892" s="176" t="e">
        <f aca="false">I892*$P$7</f>
        <v>#VALUE!</v>
      </c>
      <c r="K892" s="68" t="e">
        <f aca="false">J892*$Q$7</f>
        <v>#VALUE!</v>
      </c>
      <c r="L892" s="68" t="e">
        <f aca="false">F892+G892+H892+I892+J892+K892</f>
        <v>#VALUE!</v>
      </c>
    </row>
    <row r="893" customFormat="false" ht="11.25" hidden="false" customHeight="true" outlineLevel="0" collapsed="false">
      <c r="A893" s="65"/>
      <c r="B893" s="19"/>
      <c r="C893" s="19"/>
      <c r="D893" s="77" t="s">
        <v>281</v>
      </c>
      <c r="E893" s="67"/>
      <c r="F893" s="178" t="s">
        <v>419</v>
      </c>
      <c r="G893" s="178" t="s">
        <v>419</v>
      </c>
      <c r="H893" s="68" t="e">
        <f aca="false">G893*$N$7</f>
        <v>#VALUE!</v>
      </c>
      <c r="I893" s="176" t="e">
        <f aca="false">H893*$O$7</f>
        <v>#VALUE!</v>
      </c>
      <c r="J893" s="176" t="e">
        <f aca="false">I893*$P$7</f>
        <v>#VALUE!</v>
      </c>
      <c r="K893" s="68" t="e">
        <f aca="false">J893*$Q$7</f>
        <v>#VALUE!</v>
      </c>
      <c r="L893" s="68" t="e">
        <f aca="false">F893+G893+H893+I893+J893+K893</f>
        <v>#VALUE!</v>
      </c>
      <c r="M893" s="34"/>
    </row>
    <row r="894" customFormat="false" ht="11.25" hidden="false" customHeight="true" outlineLevel="0" collapsed="false">
      <c r="A894" s="65"/>
      <c r="B894" s="19"/>
      <c r="C894" s="19"/>
      <c r="D894" s="77" t="s">
        <v>32</v>
      </c>
      <c r="E894" s="67"/>
      <c r="F894" s="178" t="s">
        <v>89</v>
      </c>
      <c r="G894" s="178" t="s">
        <v>89</v>
      </c>
      <c r="H894" s="68" t="e">
        <f aca="false">G894*$N$7</f>
        <v>#VALUE!</v>
      </c>
      <c r="I894" s="176" t="e">
        <f aca="false">H894*$O$7</f>
        <v>#VALUE!</v>
      </c>
      <c r="J894" s="176" t="e">
        <f aca="false">I894*$P$7</f>
        <v>#VALUE!</v>
      </c>
      <c r="K894" s="68" t="e">
        <f aca="false">J894*$Q$7</f>
        <v>#VALUE!</v>
      </c>
      <c r="L894" s="68" t="e">
        <f aca="false">F894+G894+H894+I894+J894+K894</f>
        <v>#VALUE!</v>
      </c>
    </row>
    <row r="895" customFormat="false" ht="11.25" hidden="false" customHeight="true" outlineLevel="0" collapsed="false">
      <c r="A895" s="20" t="s">
        <v>274</v>
      </c>
      <c r="B895" s="19" t="s">
        <v>341</v>
      </c>
      <c r="C895" s="19" t="s">
        <v>35</v>
      </c>
      <c r="D895" s="77" t="s">
        <v>28</v>
      </c>
      <c r="E895" s="67"/>
      <c r="F895" s="81" t="e">
        <f aca="false">F896+F897+F898+F899</f>
        <v>#VALUE!</v>
      </c>
      <c r="G895" s="81" t="e">
        <f aca="false">G896+G897+G898+G899</f>
        <v>#VALUE!</v>
      </c>
      <c r="H895" s="81" t="e">
        <f aca="false">H896+H897+H898+H899</f>
        <v>#VALUE!</v>
      </c>
      <c r="I895" s="81" t="e">
        <f aca="false">I896+I897+I898+I899</f>
        <v>#VALUE!</v>
      </c>
      <c r="J895" s="81" t="e">
        <f aca="false">J896+J897+J898+J899</f>
        <v>#VALUE!</v>
      </c>
      <c r="K895" s="81" t="e">
        <f aca="false">K896+K897+K898+K899</f>
        <v>#VALUE!</v>
      </c>
      <c r="L895" s="81" t="e">
        <f aca="false">L896+L897+L898+L899</f>
        <v>#VALUE!</v>
      </c>
    </row>
    <row r="896" customFormat="false" ht="11.25" hidden="false" customHeight="true" outlineLevel="0" collapsed="false">
      <c r="A896" s="65"/>
      <c r="B896" s="19"/>
      <c r="C896" s="19"/>
      <c r="D896" s="77" t="s">
        <v>29</v>
      </c>
      <c r="E896" s="67"/>
      <c r="F896" s="178" t="s">
        <v>89</v>
      </c>
      <c r="G896" s="178" t="s">
        <v>89</v>
      </c>
      <c r="H896" s="68" t="e">
        <f aca="false">G896*$N$7</f>
        <v>#VALUE!</v>
      </c>
      <c r="I896" s="176" t="e">
        <f aca="false">H896*$O$7</f>
        <v>#VALUE!</v>
      </c>
      <c r="J896" s="176" t="e">
        <f aca="false">I896*$P$7</f>
        <v>#VALUE!</v>
      </c>
      <c r="K896" s="68" t="e">
        <f aca="false">J896*$Q$7</f>
        <v>#VALUE!</v>
      </c>
      <c r="L896" s="68" t="e">
        <f aca="false">F896+G896+H896+I896+J896+K896</f>
        <v>#VALUE!</v>
      </c>
    </row>
    <row r="897" customFormat="false" ht="11.25" hidden="false" customHeight="true" outlineLevel="0" collapsed="false">
      <c r="A897" s="65"/>
      <c r="B897" s="19"/>
      <c r="C897" s="19"/>
      <c r="D897" s="77" t="s">
        <v>30</v>
      </c>
      <c r="E897" s="67"/>
      <c r="F897" s="178" t="s">
        <v>89</v>
      </c>
      <c r="G897" s="178" t="s">
        <v>89</v>
      </c>
      <c r="H897" s="68" t="e">
        <f aca="false">G897*$N$7</f>
        <v>#VALUE!</v>
      </c>
      <c r="I897" s="176" t="e">
        <f aca="false">H897*$O$7</f>
        <v>#VALUE!</v>
      </c>
      <c r="J897" s="176" t="e">
        <f aca="false">I897*$P$7</f>
        <v>#VALUE!</v>
      </c>
      <c r="K897" s="68" t="e">
        <f aca="false">J897*$Q$7</f>
        <v>#VALUE!</v>
      </c>
      <c r="L897" s="68" t="e">
        <f aca="false">F897+G897+H897+I897+J897+K897</f>
        <v>#VALUE!</v>
      </c>
    </row>
    <row r="898" customFormat="false" ht="11.25" hidden="false" customHeight="true" outlineLevel="0" collapsed="false">
      <c r="A898" s="65"/>
      <c r="B898" s="19"/>
      <c r="C898" s="19"/>
      <c r="D898" s="77" t="s">
        <v>281</v>
      </c>
      <c r="E898" s="67"/>
      <c r="F898" s="176" t="n">
        <v>1028</v>
      </c>
      <c r="G898" s="176" t="n">
        <v>1028</v>
      </c>
      <c r="H898" s="68" t="n">
        <f aca="false">G898*$N$7</f>
        <v>1061.924</v>
      </c>
      <c r="I898" s="176" t="n">
        <f aca="false">H898*$O$7</f>
        <v>1096.967492</v>
      </c>
      <c r="J898" s="176" t="n">
        <f aca="false">I898*$P$7</f>
        <v>1132.070451744</v>
      </c>
      <c r="K898" s="68" t="n">
        <f aca="false">J898*$Q$7</f>
        <v>1170.5608471033</v>
      </c>
      <c r="L898" s="68" t="n">
        <f aca="false">F898+G898+H898+I898+J898+K898</f>
        <v>6517.5227908473</v>
      </c>
    </row>
    <row r="899" customFormat="false" ht="11.25" hidden="false" customHeight="true" outlineLevel="0" collapsed="false">
      <c r="A899" s="65"/>
      <c r="B899" s="19"/>
      <c r="C899" s="19"/>
      <c r="D899" s="77" t="s">
        <v>32</v>
      </c>
      <c r="E899" s="67"/>
      <c r="F899" s="178" t="s">
        <v>89</v>
      </c>
      <c r="G899" s="178" t="s">
        <v>89</v>
      </c>
      <c r="H899" s="68" t="e">
        <f aca="false">G899*$N$7</f>
        <v>#VALUE!</v>
      </c>
      <c r="I899" s="176" t="e">
        <f aca="false">H899*$O$7</f>
        <v>#VALUE!</v>
      </c>
      <c r="J899" s="176" t="e">
        <f aca="false">I899*$P$7</f>
        <v>#VALUE!</v>
      </c>
      <c r="K899" s="68" t="e">
        <f aca="false">J899*$Q$7</f>
        <v>#VALUE!</v>
      </c>
      <c r="L899" s="68" t="e">
        <f aca="false">F899+G899+H899+I899+J899+K899</f>
        <v>#VALUE!</v>
      </c>
    </row>
    <row r="900" s="83" customFormat="true" ht="21" hidden="false" customHeight="true" outlineLevel="0" collapsed="false">
      <c r="A900" s="78" t="s">
        <v>276</v>
      </c>
      <c r="B900" s="113" t="s">
        <v>365</v>
      </c>
      <c r="C900" s="79" t="s">
        <v>27</v>
      </c>
      <c r="D900" s="79" t="s">
        <v>28</v>
      </c>
      <c r="E900" s="126"/>
      <c r="F900" s="81" t="e">
        <f aca="false">F901+F902+F903+F904</f>
        <v>#VALUE!</v>
      </c>
      <c r="G900" s="81" t="e">
        <f aca="false">G901+G902+G903+G904</f>
        <v>#VALUE!</v>
      </c>
      <c r="H900" s="81" t="e">
        <f aca="false">H901+H902+H903+H904</f>
        <v>#VALUE!</v>
      </c>
      <c r="I900" s="81" t="e">
        <f aca="false">I901+I902+I903+I904</f>
        <v>#VALUE!</v>
      </c>
      <c r="J900" s="81" t="e">
        <f aca="false">J901+J902+J903+J904</f>
        <v>#VALUE!</v>
      </c>
      <c r="K900" s="81" t="e">
        <f aca="false">K901+K902+K903+K904</f>
        <v>#VALUE!</v>
      </c>
      <c r="L900" s="81" t="e">
        <f aca="false">L901+L902+L903+L904</f>
        <v>#VALUE!</v>
      </c>
    </row>
    <row r="901" customFormat="false" ht="12.75" hidden="false" customHeight="true" outlineLevel="0" collapsed="false">
      <c r="A901" s="65"/>
      <c r="B901" s="113"/>
      <c r="C901" s="66"/>
      <c r="D901" s="77" t="s">
        <v>29</v>
      </c>
      <c r="E901" s="67"/>
      <c r="F901" s="68" t="str">
        <f aca="false">F906</f>
        <v>0.00</v>
      </c>
      <c r="G901" s="68" t="str">
        <f aca="false">G906</f>
        <v>0.00</v>
      </c>
      <c r="H901" s="68" t="e">
        <f aca="false">H906</f>
        <v>#VALUE!</v>
      </c>
      <c r="I901" s="68" t="e">
        <f aca="false">I906</f>
        <v>#VALUE!</v>
      </c>
      <c r="J901" s="68" t="e">
        <f aca="false">J906</f>
        <v>#VALUE!</v>
      </c>
      <c r="K901" s="68" t="e">
        <f aca="false">K906</f>
        <v>#VALUE!</v>
      </c>
      <c r="L901" s="68" t="e">
        <f aca="false">F901+G901+H901+I901+J901+K901</f>
        <v>#VALUE!</v>
      </c>
    </row>
    <row r="902" customFormat="false" ht="12.75" hidden="false" customHeight="true" outlineLevel="0" collapsed="false">
      <c r="A902" s="65"/>
      <c r="B902" s="113"/>
      <c r="C902" s="66"/>
      <c r="D902" s="77" t="s">
        <v>30</v>
      </c>
      <c r="E902" s="67"/>
      <c r="F902" s="68" t="str">
        <f aca="false">F907</f>
        <v>0.00</v>
      </c>
      <c r="G902" s="68" t="str">
        <f aca="false">G907</f>
        <v>0.00</v>
      </c>
      <c r="H902" s="68" t="e">
        <f aca="false">H907</f>
        <v>#VALUE!</v>
      </c>
      <c r="I902" s="68" t="e">
        <f aca="false">I907</f>
        <v>#VALUE!</v>
      </c>
      <c r="J902" s="68" t="e">
        <f aca="false">J907</f>
        <v>#VALUE!</v>
      </c>
      <c r="K902" s="68" t="e">
        <f aca="false">K907</f>
        <v>#VALUE!</v>
      </c>
      <c r="L902" s="68" t="e">
        <f aca="false">F902+G902+H902+I902+J902+K902</f>
        <v>#VALUE!</v>
      </c>
    </row>
    <row r="903" customFormat="false" ht="12.75" hidden="false" customHeight="true" outlineLevel="0" collapsed="false">
      <c r="A903" s="65"/>
      <c r="B903" s="113"/>
      <c r="C903" s="66"/>
      <c r="D903" s="77" t="s">
        <v>281</v>
      </c>
      <c r="E903" s="67"/>
      <c r="F903" s="68" t="str">
        <f aca="false">F908</f>
        <v>26 805.86</v>
      </c>
      <c r="G903" s="68" t="str">
        <f aca="false">G908</f>
        <v>26 805.86</v>
      </c>
      <c r="H903" s="68" t="e">
        <f aca="false">H908</f>
        <v>#VALUE!</v>
      </c>
      <c r="I903" s="68" t="e">
        <f aca="false">I908</f>
        <v>#VALUE!</v>
      </c>
      <c r="J903" s="68" t="e">
        <f aca="false">J908</f>
        <v>#VALUE!</v>
      </c>
      <c r="K903" s="68" t="e">
        <f aca="false">K908</f>
        <v>#VALUE!</v>
      </c>
      <c r="L903" s="68" t="e">
        <f aca="false">F903+G903+H903+I903+J903+K903</f>
        <v>#VALUE!</v>
      </c>
    </row>
    <row r="904" customFormat="false" ht="12.75" hidden="false" customHeight="true" outlineLevel="0" collapsed="false">
      <c r="A904" s="65"/>
      <c r="B904" s="113"/>
      <c r="C904" s="66"/>
      <c r="D904" s="77" t="s">
        <v>32</v>
      </c>
      <c r="E904" s="67"/>
      <c r="F904" s="68" t="str">
        <f aca="false">F909</f>
        <v>0.00</v>
      </c>
      <c r="G904" s="68" t="str">
        <f aca="false">G909</f>
        <v>0.00</v>
      </c>
      <c r="H904" s="68" t="e">
        <f aca="false">H909</f>
        <v>#VALUE!</v>
      </c>
      <c r="I904" s="68" t="e">
        <f aca="false">I909</f>
        <v>#VALUE!</v>
      </c>
      <c r="J904" s="68" t="e">
        <f aca="false">J909</f>
        <v>#VALUE!</v>
      </c>
      <c r="K904" s="68" t="e">
        <f aca="false">K909</f>
        <v>#VALUE!</v>
      </c>
      <c r="L904" s="68" t="e">
        <f aca="false">F904+G904+H904+I904+J904+K904</f>
        <v>#VALUE!</v>
      </c>
    </row>
    <row r="905" customFormat="false" ht="27" hidden="false" customHeight="true" outlineLevel="0" collapsed="false">
      <c r="A905" s="65"/>
      <c r="B905" s="113"/>
      <c r="C905" s="113" t="s">
        <v>35</v>
      </c>
      <c r="D905" s="79" t="s">
        <v>28</v>
      </c>
      <c r="E905" s="67"/>
      <c r="F905" s="81" t="e">
        <f aca="false">F906+F907+F908+F909</f>
        <v>#VALUE!</v>
      </c>
      <c r="G905" s="81" t="e">
        <f aca="false">G906+G907+G908+G909</f>
        <v>#VALUE!</v>
      </c>
      <c r="H905" s="81" t="e">
        <f aca="false">H906+H907+H908+H909</f>
        <v>#VALUE!</v>
      </c>
      <c r="I905" s="81" t="e">
        <f aca="false">I906+I907+I908+I909</f>
        <v>#VALUE!</v>
      </c>
      <c r="J905" s="81" t="e">
        <f aca="false">J906+J907+J908+J909</f>
        <v>#VALUE!</v>
      </c>
      <c r="K905" s="81" t="e">
        <f aca="false">K906+K907+K908+K909</f>
        <v>#VALUE!</v>
      </c>
      <c r="L905" s="81" t="e">
        <f aca="false">L906+L907+L908+L909</f>
        <v>#VALUE!</v>
      </c>
    </row>
    <row r="906" customFormat="false" ht="12.75" hidden="false" customHeight="true" outlineLevel="0" collapsed="false">
      <c r="A906" s="65"/>
      <c r="B906" s="113"/>
      <c r="C906" s="113"/>
      <c r="D906" s="77" t="s">
        <v>29</v>
      </c>
      <c r="E906" s="67"/>
      <c r="F906" s="68" t="str">
        <f aca="false">F911</f>
        <v>0.00</v>
      </c>
      <c r="G906" s="68" t="str">
        <f aca="false">G911</f>
        <v>0.00</v>
      </c>
      <c r="H906" s="68" t="e">
        <f aca="false">H911</f>
        <v>#VALUE!</v>
      </c>
      <c r="I906" s="68" t="e">
        <f aca="false">I911</f>
        <v>#VALUE!</v>
      </c>
      <c r="J906" s="68" t="e">
        <f aca="false">J911</f>
        <v>#VALUE!</v>
      </c>
      <c r="K906" s="68" t="e">
        <f aca="false">K911</f>
        <v>#VALUE!</v>
      </c>
      <c r="L906" s="68" t="e">
        <f aca="false">F906+G906+H906+I906+J906+K906</f>
        <v>#VALUE!</v>
      </c>
    </row>
    <row r="907" customFormat="false" ht="12.75" hidden="false" customHeight="true" outlineLevel="0" collapsed="false">
      <c r="A907" s="65"/>
      <c r="B907" s="113"/>
      <c r="C907" s="113"/>
      <c r="D907" s="77" t="s">
        <v>30</v>
      </c>
      <c r="E907" s="67"/>
      <c r="F907" s="68" t="str">
        <f aca="false">F912</f>
        <v>0.00</v>
      </c>
      <c r="G907" s="68" t="str">
        <f aca="false">G912</f>
        <v>0.00</v>
      </c>
      <c r="H907" s="68" t="e">
        <f aca="false">H912</f>
        <v>#VALUE!</v>
      </c>
      <c r="I907" s="68" t="e">
        <f aca="false">I912</f>
        <v>#VALUE!</v>
      </c>
      <c r="J907" s="68" t="e">
        <f aca="false">J912</f>
        <v>#VALUE!</v>
      </c>
      <c r="K907" s="68" t="e">
        <f aca="false">K912</f>
        <v>#VALUE!</v>
      </c>
      <c r="L907" s="68" t="e">
        <f aca="false">F907+G907+H907+I907+J907+K907</f>
        <v>#VALUE!</v>
      </c>
    </row>
    <row r="908" customFormat="false" ht="12.75" hidden="false" customHeight="true" outlineLevel="0" collapsed="false">
      <c r="A908" s="65"/>
      <c r="B908" s="113"/>
      <c r="C908" s="113"/>
      <c r="D908" s="77" t="s">
        <v>281</v>
      </c>
      <c r="E908" s="67"/>
      <c r="F908" s="68" t="str">
        <f aca="false">F913</f>
        <v>26 805.86</v>
      </c>
      <c r="G908" s="68" t="str">
        <f aca="false">G913</f>
        <v>26 805.86</v>
      </c>
      <c r="H908" s="68" t="e">
        <f aca="false">H913</f>
        <v>#VALUE!</v>
      </c>
      <c r="I908" s="68" t="e">
        <f aca="false">I913</f>
        <v>#VALUE!</v>
      </c>
      <c r="J908" s="68" t="e">
        <f aca="false">J913</f>
        <v>#VALUE!</v>
      </c>
      <c r="K908" s="68" t="e">
        <f aca="false">K913</f>
        <v>#VALUE!</v>
      </c>
      <c r="L908" s="68" t="e">
        <f aca="false">F908+G908+H908+I908+J908+K908</f>
        <v>#VALUE!</v>
      </c>
    </row>
    <row r="909" customFormat="false" ht="12.75" hidden="false" customHeight="true" outlineLevel="0" collapsed="false">
      <c r="A909" s="65"/>
      <c r="B909" s="113"/>
      <c r="C909" s="113"/>
      <c r="D909" s="77" t="s">
        <v>32</v>
      </c>
      <c r="E909" s="67"/>
      <c r="F909" s="68" t="str">
        <f aca="false">F914</f>
        <v>0.00</v>
      </c>
      <c r="G909" s="68" t="str">
        <f aca="false">G914</f>
        <v>0.00</v>
      </c>
      <c r="H909" s="68" t="e">
        <f aca="false">H914</f>
        <v>#VALUE!</v>
      </c>
      <c r="I909" s="68" t="e">
        <f aca="false">I914</f>
        <v>#VALUE!</v>
      </c>
      <c r="J909" s="68" t="e">
        <f aca="false">J914</f>
        <v>#VALUE!</v>
      </c>
      <c r="K909" s="68" t="e">
        <f aca="false">K914</f>
        <v>#VALUE!</v>
      </c>
      <c r="L909" s="68" t="e">
        <f aca="false">F909+G909+H909+I909+J909+K909</f>
        <v>#VALUE!</v>
      </c>
    </row>
    <row r="910" customFormat="false" ht="28.5" hidden="false" customHeight="true" outlineLevel="0" collapsed="false">
      <c r="A910" s="20" t="s">
        <v>278</v>
      </c>
      <c r="B910" s="19" t="s">
        <v>279</v>
      </c>
      <c r="C910" s="106" t="s">
        <v>35</v>
      </c>
      <c r="D910" s="77" t="s">
        <v>28</v>
      </c>
      <c r="E910" s="67"/>
      <c r="F910" s="81" t="e">
        <f aca="false">F911+F912+F913+F914</f>
        <v>#VALUE!</v>
      </c>
      <c r="G910" s="81" t="e">
        <f aca="false">G911+G912+G913+G914</f>
        <v>#VALUE!</v>
      </c>
      <c r="H910" s="81" t="e">
        <f aca="false">H911+H912+H913+H914</f>
        <v>#VALUE!</v>
      </c>
      <c r="I910" s="81" t="e">
        <f aca="false">I911+I912+I913+I914</f>
        <v>#VALUE!</v>
      </c>
      <c r="J910" s="81" t="e">
        <f aca="false">J911+J912+J913+J914</f>
        <v>#VALUE!</v>
      </c>
      <c r="K910" s="81" t="e">
        <f aca="false">K911+K912+K913+K914</f>
        <v>#VALUE!</v>
      </c>
      <c r="L910" s="81" t="e">
        <f aca="false">L911+L912+L913+L914</f>
        <v>#VALUE!</v>
      </c>
    </row>
    <row r="911" customFormat="false" ht="12.75" hidden="false" customHeight="true" outlineLevel="0" collapsed="false">
      <c r="A911" s="65"/>
      <c r="B911" s="19"/>
      <c r="C911" s="106"/>
      <c r="D911" s="77" t="s">
        <v>29</v>
      </c>
      <c r="E911" s="67"/>
      <c r="F911" s="176" t="s">
        <v>89</v>
      </c>
      <c r="G911" s="176" t="s">
        <v>89</v>
      </c>
      <c r="H911" s="68" t="e">
        <f aca="false">G911*$N$7</f>
        <v>#VALUE!</v>
      </c>
      <c r="I911" s="176" t="e">
        <f aca="false">H911*$O$7</f>
        <v>#VALUE!</v>
      </c>
      <c r="J911" s="176" t="e">
        <f aca="false">I911*$P$7</f>
        <v>#VALUE!</v>
      </c>
      <c r="K911" s="68" t="e">
        <f aca="false">J911*$Q$7</f>
        <v>#VALUE!</v>
      </c>
      <c r="L911" s="68" t="e">
        <f aca="false">F911+G911+H911+I911+J911+K911</f>
        <v>#VALUE!</v>
      </c>
    </row>
    <row r="912" customFormat="false" ht="12.75" hidden="false" customHeight="true" outlineLevel="0" collapsed="false">
      <c r="A912" s="65"/>
      <c r="B912" s="19"/>
      <c r="C912" s="106"/>
      <c r="D912" s="77" t="s">
        <v>30</v>
      </c>
      <c r="E912" s="67"/>
      <c r="F912" s="176" t="s">
        <v>89</v>
      </c>
      <c r="G912" s="176" t="s">
        <v>89</v>
      </c>
      <c r="H912" s="68" t="e">
        <f aca="false">G912*$N$7</f>
        <v>#VALUE!</v>
      </c>
      <c r="I912" s="176" t="e">
        <f aca="false">H912*$O$7</f>
        <v>#VALUE!</v>
      </c>
      <c r="J912" s="176" t="e">
        <f aca="false">I912*$P$7</f>
        <v>#VALUE!</v>
      </c>
      <c r="K912" s="68" t="e">
        <f aca="false">J912*$Q$7</f>
        <v>#VALUE!</v>
      </c>
      <c r="L912" s="68" t="e">
        <f aca="false">F912+G912+H912+I912+J912+K912</f>
        <v>#VALUE!</v>
      </c>
    </row>
    <row r="913" customFormat="false" ht="12.75" hidden="false" customHeight="true" outlineLevel="0" collapsed="false">
      <c r="A913" s="65"/>
      <c r="B913" s="19"/>
      <c r="C913" s="106"/>
      <c r="D913" s="77" t="s">
        <v>281</v>
      </c>
      <c r="E913" s="67"/>
      <c r="F913" s="176" t="s">
        <v>420</v>
      </c>
      <c r="G913" s="176" t="s">
        <v>420</v>
      </c>
      <c r="H913" s="68" t="e">
        <f aca="false">G913*$N$7</f>
        <v>#VALUE!</v>
      </c>
      <c r="I913" s="176" t="e">
        <f aca="false">H913*$O$7</f>
        <v>#VALUE!</v>
      </c>
      <c r="J913" s="176" t="e">
        <f aca="false">I913*$P$7</f>
        <v>#VALUE!</v>
      </c>
      <c r="K913" s="68" t="e">
        <f aca="false">J913*$Q$7</f>
        <v>#VALUE!</v>
      </c>
      <c r="L913" s="68" t="e">
        <f aca="false">F913+G913+H913+I913+J913+K913</f>
        <v>#VALUE!</v>
      </c>
    </row>
    <row r="914" customFormat="false" ht="12.75" hidden="false" customHeight="true" outlineLevel="0" collapsed="false">
      <c r="A914" s="65"/>
      <c r="B914" s="19"/>
      <c r="C914" s="106"/>
      <c r="D914" s="77" t="s">
        <v>32</v>
      </c>
      <c r="E914" s="67"/>
      <c r="F914" s="176" t="s">
        <v>89</v>
      </c>
      <c r="G914" s="176" t="s">
        <v>89</v>
      </c>
      <c r="H914" s="68" t="e">
        <f aca="false">G914*$N$7</f>
        <v>#VALUE!</v>
      </c>
      <c r="I914" s="176" t="e">
        <f aca="false">H914*$O$7</f>
        <v>#VALUE!</v>
      </c>
      <c r="J914" s="176" t="e">
        <f aca="false">I914*$P$7</f>
        <v>#VALUE!</v>
      </c>
      <c r="K914" s="68" t="e">
        <f aca="false">J914*$Q$7</f>
        <v>#VALUE!</v>
      </c>
      <c r="L914" s="68" t="e">
        <f aca="false">F914+G914+H914+I914+J914+K914</f>
        <v>#VALUE!</v>
      </c>
    </row>
    <row r="915" customFormat="false" ht="7.5" hidden="false" customHeight="true" outlineLevel="0" collapsed="false">
      <c r="A915" s="158"/>
      <c r="B915" s="158"/>
      <c r="C915" s="158"/>
      <c r="D915" s="158"/>
      <c r="E915" s="158"/>
      <c r="F915" s="158"/>
      <c r="G915" s="158"/>
      <c r="H915" s="158"/>
      <c r="I915" s="190"/>
      <c r="J915" s="190"/>
      <c r="K915" s="158"/>
      <c r="L915" s="158"/>
    </row>
  </sheetData>
  <mergeCells count="304">
    <mergeCell ref="B1:L1"/>
    <mergeCell ref="B3:L3"/>
    <mergeCell ref="B4:L4"/>
    <mergeCell ref="A7:A9"/>
    <mergeCell ref="B7:B9"/>
    <mergeCell ref="C7:C9"/>
    <mergeCell ref="D7:D9"/>
    <mergeCell ref="E7:L7"/>
    <mergeCell ref="E8:E9"/>
    <mergeCell ref="F8:F9"/>
    <mergeCell ref="G8:G9"/>
    <mergeCell ref="H8:H9"/>
    <mergeCell ref="I8:I9"/>
    <mergeCell ref="J8:J9"/>
    <mergeCell ref="K8:K9"/>
    <mergeCell ref="L8:L9"/>
    <mergeCell ref="C16:C20"/>
    <mergeCell ref="C21:C25"/>
    <mergeCell ref="C31:C35"/>
    <mergeCell ref="C36:C40"/>
    <mergeCell ref="B41:K41"/>
    <mergeCell ref="B42:B51"/>
    <mergeCell ref="C47:C51"/>
    <mergeCell ref="B57:B61"/>
    <mergeCell ref="C57:C61"/>
    <mergeCell ref="B62:B66"/>
    <mergeCell ref="C62:C66"/>
    <mergeCell ref="B67:B71"/>
    <mergeCell ref="C67:C71"/>
    <mergeCell ref="B72:B76"/>
    <mergeCell ref="C72:C76"/>
    <mergeCell ref="B77:B81"/>
    <mergeCell ref="C77:C81"/>
    <mergeCell ref="B82:B86"/>
    <mergeCell ref="C82:C86"/>
    <mergeCell ref="B87:B91"/>
    <mergeCell ref="C87:C91"/>
    <mergeCell ref="B92:B96"/>
    <mergeCell ref="C92:C96"/>
    <mergeCell ref="B97:B101"/>
    <mergeCell ref="C97:C101"/>
    <mergeCell ref="B102:B106"/>
    <mergeCell ref="C102:C106"/>
    <mergeCell ref="B107:B111"/>
    <mergeCell ref="C107:C111"/>
    <mergeCell ref="B112:B116"/>
    <mergeCell ref="C112:C116"/>
    <mergeCell ref="B117:B126"/>
    <mergeCell ref="C122:C126"/>
    <mergeCell ref="B127:B131"/>
    <mergeCell ref="C127:C131"/>
    <mergeCell ref="B132:B136"/>
    <mergeCell ref="C132:C136"/>
    <mergeCell ref="B137:K137"/>
    <mergeCell ref="B138:B147"/>
    <mergeCell ref="C143:C147"/>
    <mergeCell ref="B148:B152"/>
    <mergeCell ref="C148:C152"/>
    <mergeCell ref="B153:B162"/>
    <mergeCell ref="C158:C162"/>
    <mergeCell ref="B163:B167"/>
    <mergeCell ref="C163:C167"/>
    <mergeCell ref="C173:C177"/>
    <mergeCell ref="B178:B182"/>
    <mergeCell ref="C178:C182"/>
    <mergeCell ref="C188:C192"/>
    <mergeCell ref="B201:B205"/>
    <mergeCell ref="C201:C205"/>
    <mergeCell ref="B206:B210"/>
    <mergeCell ref="C206:C210"/>
    <mergeCell ref="B211:B215"/>
    <mergeCell ref="C211:C215"/>
    <mergeCell ref="B216:B220"/>
    <mergeCell ref="C216:C220"/>
    <mergeCell ref="C221:C225"/>
    <mergeCell ref="B226:B230"/>
    <mergeCell ref="C226:C230"/>
    <mergeCell ref="B231:B235"/>
    <mergeCell ref="C231:C235"/>
    <mergeCell ref="B236:B240"/>
    <mergeCell ref="C236:C240"/>
    <mergeCell ref="B241:B245"/>
    <mergeCell ref="C241:C245"/>
    <mergeCell ref="B246:B250"/>
    <mergeCell ref="C246:C250"/>
    <mergeCell ref="B251:B255"/>
    <mergeCell ref="C251:C255"/>
    <mergeCell ref="B256:B260"/>
    <mergeCell ref="C256:C260"/>
    <mergeCell ref="B261:B265"/>
    <mergeCell ref="C261:C265"/>
    <mergeCell ref="B266:B270"/>
    <mergeCell ref="C266:C270"/>
    <mergeCell ref="B271:B275"/>
    <mergeCell ref="C271:C275"/>
    <mergeCell ref="B276:B280"/>
    <mergeCell ref="C276:C280"/>
    <mergeCell ref="B281:B285"/>
    <mergeCell ref="C281:C285"/>
    <mergeCell ref="B286:B290"/>
    <mergeCell ref="C286:C290"/>
    <mergeCell ref="B291:B295"/>
    <mergeCell ref="C291:C295"/>
    <mergeCell ref="B296:B300"/>
    <mergeCell ref="C296:C300"/>
    <mergeCell ref="B301:B305"/>
    <mergeCell ref="C301:C305"/>
    <mergeCell ref="B306:B310"/>
    <mergeCell ref="C306:C310"/>
    <mergeCell ref="B311:B315"/>
    <mergeCell ref="C311:C315"/>
    <mergeCell ref="B316:B320"/>
    <mergeCell ref="C316:C320"/>
    <mergeCell ref="B321:B325"/>
    <mergeCell ref="C321:C325"/>
    <mergeCell ref="B326:B330"/>
    <mergeCell ref="C326:C330"/>
    <mergeCell ref="B331:B335"/>
    <mergeCell ref="C331:C335"/>
    <mergeCell ref="B336:B340"/>
    <mergeCell ref="C336:C340"/>
    <mergeCell ref="B341:B345"/>
    <mergeCell ref="C341:C345"/>
    <mergeCell ref="B346:B350"/>
    <mergeCell ref="C346:C350"/>
    <mergeCell ref="B351:B355"/>
    <mergeCell ref="C351:C355"/>
    <mergeCell ref="B356:B360"/>
    <mergeCell ref="C356:C360"/>
    <mergeCell ref="C366:C370"/>
    <mergeCell ref="B371:B375"/>
    <mergeCell ref="C371:C375"/>
    <mergeCell ref="B376:B380"/>
    <mergeCell ref="C376:C380"/>
    <mergeCell ref="B381:B385"/>
    <mergeCell ref="C381:C385"/>
    <mergeCell ref="B386:B390"/>
    <mergeCell ref="C386:C390"/>
    <mergeCell ref="B391:K391"/>
    <mergeCell ref="B402:B406"/>
    <mergeCell ref="C402:C406"/>
    <mergeCell ref="B407:B411"/>
    <mergeCell ref="C407:C411"/>
    <mergeCell ref="B422:B426"/>
    <mergeCell ref="C422:C426"/>
    <mergeCell ref="B427:B431"/>
    <mergeCell ref="C427:C431"/>
    <mergeCell ref="B432:B441"/>
    <mergeCell ref="C437:C441"/>
    <mergeCell ref="B447:B451"/>
    <mergeCell ref="C447:C451"/>
    <mergeCell ref="B452:B456"/>
    <mergeCell ref="C452:C456"/>
    <mergeCell ref="B457:B461"/>
    <mergeCell ref="C457:C461"/>
    <mergeCell ref="B462:B466"/>
    <mergeCell ref="C462:C466"/>
    <mergeCell ref="B467:B471"/>
    <mergeCell ref="C467:C471"/>
    <mergeCell ref="B472:B476"/>
    <mergeCell ref="C472:C476"/>
    <mergeCell ref="B477:B481"/>
    <mergeCell ref="C477:C481"/>
    <mergeCell ref="B482:B486"/>
    <mergeCell ref="C482:C486"/>
    <mergeCell ref="B487:B491"/>
    <mergeCell ref="C487:C491"/>
    <mergeCell ref="B492:B496"/>
    <mergeCell ref="C492:C496"/>
    <mergeCell ref="B497:B501"/>
    <mergeCell ref="C497:C501"/>
    <mergeCell ref="B502:B506"/>
    <mergeCell ref="C502:C506"/>
    <mergeCell ref="B507:B511"/>
    <mergeCell ref="C507:C511"/>
    <mergeCell ref="B512:B516"/>
    <mergeCell ref="C512:C516"/>
    <mergeCell ref="B517:B521"/>
    <mergeCell ref="C517:C521"/>
    <mergeCell ref="B522:B531"/>
    <mergeCell ref="B532:B536"/>
    <mergeCell ref="B537:B541"/>
    <mergeCell ref="B542:B546"/>
    <mergeCell ref="B547:B551"/>
    <mergeCell ref="B552:B556"/>
    <mergeCell ref="B557:B561"/>
    <mergeCell ref="B562:B571"/>
    <mergeCell ref="C567:C571"/>
    <mergeCell ref="B572:B576"/>
    <mergeCell ref="C572:C576"/>
    <mergeCell ref="B577:B581"/>
    <mergeCell ref="C577:C581"/>
    <mergeCell ref="B582:B586"/>
    <mergeCell ref="C582:C586"/>
    <mergeCell ref="B587:B591"/>
    <mergeCell ref="C587:C591"/>
    <mergeCell ref="B592:B596"/>
    <mergeCell ref="C592:C596"/>
    <mergeCell ref="B597:B606"/>
    <mergeCell ref="B607:B611"/>
    <mergeCell ref="B612:B616"/>
    <mergeCell ref="B617:K617"/>
    <mergeCell ref="B618:B627"/>
    <mergeCell ref="C618:C622"/>
    <mergeCell ref="C623:C627"/>
    <mergeCell ref="B628:B632"/>
    <mergeCell ref="C628:C632"/>
    <mergeCell ref="B633:B642"/>
    <mergeCell ref="C638:C642"/>
    <mergeCell ref="B643:B647"/>
    <mergeCell ref="C643:C647"/>
    <mergeCell ref="C648:C652"/>
    <mergeCell ref="B653:B657"/>
    <mergeCell ref="C653:C657"/>
    <mergeCell ref="B658:B662"/>
    <mergeCell ref="C658:C662"/>
    <mergeCell ref="B663:B667"/>
    <mergeCell ref="C663:C667"/>
    <mergeCell ref="B668:B672"/>
    <mergeCell ref="C668:C672"/>
    <mergeCell ref="B673:B677"/>
    <mergeCell ref="C673:C677"/>
    <mergeCell ref="B678:B687"/>
    <mergeCell ref="C683:C687"/>
    <mergeCell ref="B688:B692"/>
    <mergeCell ref="C688:C692"/>
    <mergeCell ref="B693:B697"/>
    <mergeCell ref="C693:C697"/>
    <mergeCell ref="B698:B702"/>
    <mergeCell ref="C698:C702"/>
    <mergeCell ref="B703:B707"/>
    <mergeCell ref="C703:C707"/>
    <mergeCell ref="B708:B712"/>
    <mergeCell ref="C708:C712"/>
    <mergeCell ref="B713:B717"/>
    <mergeCell ref="C713:C717"/>
    <mergeCell ref="B718:K718"/>
    <mergeCell ref="B719:B728"/>
    <mergeCell ref="C724:C728"/>
    <mergeCell ref="B729:B733"/>
    <mergeCell ref="C729:C733"/>
    <mergeCell ref="B734:B738"/>
    <mergeCell ref="C734:C738"/>
    <mergeCell ref="B739:B743"/>
    <mergeCell ref="C739:C743"/>
    <mergeCell ref="B744:B748"/>
    <mergeCell ref="C744:C748"/>
    <mergeCell ref="B749:B753"/>
    <mergeCell ref="C749:C753"/>
    <mergeCell ref="B754:B763"/>
    <mergeCell ref="C759:C763"/>
    <mergeCell ref="B764:B768"/>
    <mergeCell ref="C764:C768"/>
    <mergeCell ref="B769:B773"/>
    <mergeCell ref="C769:C773"/>
    <mergeCell ref="B774:B778"/>
    <mergeCell ref="C774:C778"/>
    <mergeCell ref="B779:B783"/>
    <mergeCell ref="C779:C783"/>
    <mergeCell ref="B784:B788"/>
    <mergeCell ref="C784:C788"/>
    <mergeCell ref="B789:B793"/>
    <mergeCell ref="C789:C793"/>
    <mergeCell ref="B794:K794"/>
    <mergeCell ref="B795:B804"/>
    <mergeCell ref="C800:C804"/>
    <mergeCell ref="B810:B814"/>
    <mergeCell ref="C810:C814"/>
    <mergeCell ref="B815:B819"/>
    <mergeCell ref="C815:C819"/>
    <mergeCell ref="B820:B824"/>
    <mergeCell ref="C820:C824"/>
    <mergeCell ref="B825:B829"/>
    <mergeCell ref="C825:C829"/>
    <mergeCell ref="B830:B834"/>
    <mergeCell ref="C830:C834"/>
    <mergeCell ref="B835:B839"/>
    <mergeCell ref="C835:C839"/>
    <mergeCell ref="B840:B844"/>
    <mergeCell ref="C840:C844"/>
    <mergeCell ref="B845:B849"/>
    <mergeCell ref="C845:C849"/>
    <mergeCell ref="B850:B854"/>
    <mergeCell ref="C850:C854"/>
    <mergeCell ref="B855:B859"/>
    <mergeCell ref="C855:C859"/>
    <mergeCell ref="B860:B869"/>
    <mergeCell ref="C865:C869"/>
    <mergeCell ref="B870:B874"/>
    <mergeCell ref="C870:C874"/>
    <mergeCell ref="B875:B879"/>
    <mergeCell ref="C875:C879"/>
    <mergeCell ref="B880:B884"/>
    <mergeCell ref="C880:C884"/>
    <mergeCell ref="B885:B889"/>
    <mergeCell ref="C885:C889"/>
    <mergeCell ref="B890:B894"/>
    <mergeCell ref="C890:C894"/>
    <mergeCell ref="B895:B899"/>
    <mergeCell ref="C895:C899"/>
    <mergeCell ref="B900:B909"/>
    <mergeCell ref="C905:C909"/>
    <mergeCell ref="B910:B914"/>
    <mergeCell ref="C910:C914"/>
  </mergeCells>
  <printOptions headings="false" gridLines="false" gridLinesSet="true" horizontalCentered="false" verticalCentered="false"/>
  <pageMargins left="0" right="0" top="0" bottom="0" header="0.511811023622047" footer="0.511811023622047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2025-03-17T14:49:50Z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