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Реестр муниципальных маршрутов" r:id="rId1" sheetId="1" state="visible"/>
    <sheet name="Лист1" r:id="rId2" sheetId="2" state="visible"/>
  </sheets>
  <definedNames>
    <definedName hidden="false" localSheetId="0" name="_xlnm.Print_Area">'Реестр муниципальных маршрутов'!$A$1:$N$67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<sst xmlns="http://schemas.openxmlformats.org/spreadsheetml/2006/main" xmlns:a="http://schemas.openxmlformats.org/drawingml/2006/main" xmlns:a15="http://schemas.microsoft.com/office/drawing/2012/main" xmlns:asvg="http://schemas.microsoft.com/office/drawing/2016/SVG/main" xmlns:c="http://schemas.openxmlformats.org/drawingml/2006/chart" xmlns:co="http://ncloudtech.com" xmlns:co-ooxml="http://ncloudtech.com/ooxml" xmlns:m="http://schemas.openxmlformats.org/officeDocument/2006/math" xmlns:mc="http://schemas.openxmlformats.org/markup-compatibility/2006" xmlns:o="urn:schemas-microsoft-com:office:office" xmlns:p="http://schemas.openxmlformats.org/presentationml/2006/main" xmlns:pic="http://schemas.openxmlformats.org/drawingml/2006/picture" xmlns:r="http://schemas.openxmlformats.org/officeDocument/2006/relationships" xmlns:s="http://schemas.openxmlformats.org/officeDocument/2006/sharedTypes" xmlns:sl="http://schemas.openxmlformats.org/schemaLibrary/2006/main" xmlns:v="urn:schemas-microsoft-com:vml" xmlns:w="http://schemas.openxmlformats.org/wordprocessingml/2006/main" xmlns:w10="urn:schemas-microsoft-com:office:word" xmlns:w14="http://schemas.microsoft.com/office/word/2010/wordml" xmlns:w15="http://schemas.microsoft.com/office/word/2012/wordml" xmlns:wp="http://schemas.openxmlformats.org/drawingml/2006/wordprocessingDrawing" xmlns:wpg="http://schemas.microsoft.com/office/word/2010/wordprocessingGroup" xmlns:wps="http://schemas.microsoft.com/office/word/2010/wordprocessingShape" xmlns:x="urn:schemas-microsoft-com:office:excel" xmlns:x12ac="http://schemas.microsoft.com/office/spreadsheetml/2011/1/ac" xmlns:x14="http://schemas.microsoft.com/office/spreadsheetml/2009/9/main" xmlns:xdr="http://schemas.openxmlformats.org/drawingml/2006/spreadsheetDrawing" xmlns:xm="http://schemas.microsoft.com/office/excel/2006/main" mc:Ignorable="co co-ooxml w14 x14 w15">
  <si>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           Приложение </t>
  </si>
  <si>
    <t xml:space="preserve">           к постановлению администрации    </t>
  </si>
  <si>
    <t xml:space="preserve">           города Магнитогорска</t>
  </si>
  <si>
    <r>
      <rPr>
        <rFont val="Times New Roman"/>
        <color rgb="000000" tint="0"/>
        <sz val="11"/>
        <u val="none"/>
      </rPr>
      <t xml:space="preserve">           от 14.08.2024 № 8327-П</t>
    </r>
  </si>
  <si/>
  <si>
    <r>
      <t xml:space="preserve">            Приложение № 1 </t>
    </r>
    <r>
      <rPr>
        <rFont val="Times New Roman"/>
        <color theme="0" tint="0"/>
        <sz val="11"/>
      </rPr>
      <t>___</t>
    </r>
  </si>
  <si>
    <t xml:space="preserve">            к постановлению администрации    </t>
  </si>
  <si>
    <t xml:space="preserve">            города Магнитогорска</t>
  </si>
  <si>
    <t xml:space="preserve">            от 23.12.2015 №17044-П</t>
  </si>
  <si>
    <t>Реестр муниципальных маршрутов регулярных перевозок города Магнитогорска автомобильным транспортом</t>
  </si>
  <si>
    <t xml:space="preserve">Регистрационный№ </t>
  </si>
  <si>
    <t>№ маршрута</t>
  </si>
  <si>
    <t>Наименование начального остановочного пункта / наименование конечного остановочного пункта</t>
  </si>
  <si>
    <t>Наименование промежуточных остановочных пунктов</t>
  </si>
  <si>
    <t>Наименование  улиц и автомобильных дорог по которым проходит движение транспортных средств</t>
  </si>
  <si>
    <t>Протяженность маршрута регулярных перевозок, км</t>
  </si>
  <si>
    <t>Порядок посадки и высадки пассажиров</t>
  </si>
  <si>
    <t>Вид регулярных перевозок</t>
  </si>
  <si>
    <t>Вид и класс транспортных средств / максимальное количество транспортных средств (единиц)</t>
  </si>
  <si>
    <t>Экологические характеристики транспортных средств</t>
  </si>
  <si>
    <t>Срок эксплуатации транспортных средств</t>
  </si>
  <si>
    <t>Характеристики ТС, влияющие на качество перевозок</t>
  </si>
  <si>
    <t>Дата начала осуществления регулярных перевозок</t>
  </si>
  <si>
    <t>Наименование, место нахождения перевозчика, осуществляющего перевозки по маршруту регулярных перевозок</t>
  </si>
  <si>
    <t xml:space="preserve">ост. «Водонапорная башня» - ост. «Поля Орошения»  </t>
  </si>
  <si>
    <t xml:space="preserve">Прямое направление: ост. "Водонапорная башня"-  к-р Родина - Ленинградская - Трест "Магнитострой"  - Правды - Грязнова, 4 - Консерватория - Парковая - Цирк - Центральная городская ярмарка - ТЭЦ - Профсоюзная - Кирова - Кирова,70 - пл.Комсомольская - ЦПКиО - ММК-Метиз - ул. Метизников - Пушкина - пл.Победы - Чайковского - Фрунзе - Полевая - 1-я Горбольница - Островского - Самстрой - ост. "Поля орошения"                                                                                                                                                                                                                                                                                                                              Обратное направлене: ост. "Поля орошения" - Самстрой - Островского - 1-я Горбольница - Полевая - Фрунзе - Чайковского - пл. Победы - Пушкина - Метизников - ММК-Метиз - ЦПКиО - пл. Комсомольская - Кирова, 70 - Кирова - Профсоюзная - ТЭЦ - Центральная городская ярмарка - Цирк -  Аэропорт - м-н "Южный" - МСЧ - Горгаз - Правды - КБО - Ленинградская - к-р Родина - ост. "Водонапорная башня" </t>
  </si>
  <si>
    <t>перевозки с посадкой и высадкой пассажиров только в установленных остановочных пунктах по маршруту регулярных перевозок</t>
  </si>
  <si>
    <t>регулярные перевозки по нерегулируемому тарифу</t>
  </si>
  <si>
    <t>автобус малого                            класса / 30                                            автобус большого класса / 0</t>
  </si>
  <si>
    <t>в соответствии с действующим законодательством</t>
  </si>
  <si>
    <t>не старше 13 лет - 24 ед., не старше 11 лет - 2 ед., не старше 10 лет - 3 ед., не старше 9 лет - 1 ед.</t>
  </si>
  <si>
    <t xml:space="preserve"> 21.08.2013 г.</t>
  </si>
  <si>
    <r>
      <t xml:space="preserve">ИП Ялинский                          Павел Евгеньевич,                                    ул. Виноградная, 21/2  </t>
    </r>
    <r>
      <t xml:space="preserve">
</t>
    </r>
    <r>
      <t>744500256490</t>
    </r>
  </si>
  <si>
    <t xml:space="preserve">ост. с/т "Метизник" - ост. «Самстрой»  </t>
  </si>
  <si>
    <t>Прямое направление:  ост. "с/т "Метизник" - АЗС Шурави - Хлебокомбинат - Зеленый рынок - Депо № 2 - Чекалина - пл. Привокзальная  - Первомайская - Уральская - Комсомольская - Университет -Горького - Чапаева - пл. Носова - Металлургов - Бронева - Береговая - Профсоюзная - Кирова - Кирова, 70 - пл. Комсомольская - ЦПКиО - ММК-Метиз - Складская - Центр реабилитации - пл. Победы - Чайковского - Фрунзе - Полевая - 1-я Горбольница - Островского - ост. "Самстрой"           Обратное направление: ост. "Самстрой" - Островского - 1-я Горбольница - Полевая - Фрунзе - Чайковского - пл. Победы - Центр реабилитации - Складская - ММК-Метиз - ЦПКиО - пл. Комсомольская - Кирова, 70 - Кирова - Профсоюзная - Береговая - Броневая -Металлургов - пл. Носова - Чапаева - Горького - Университет - Комсомольская - Уральская - Первомайская - пл. Привокзальная - Чекалина - Депо № 2 - Зеленый рынок - Хлебокомбинат - АЗС Шурави - ост. с/т "Метизник"</t>
  </si>
  <si>
    <r>
      <rPr>
        <rFont val="Times New Roman"/>
        <sz val="8"/>
        <u val="single"/>
      </rPr>
      <t>Прямое направление:</t>
    </r>
    <r>
      <rPr>
        <rFont val="Times New Roman"/>
        <sz val="8"/>
      </rPr>
      <t xml:space="preserve">  ул. Малиновая - шос. Дачное - ул. Вокзальная - просп. Ленина – просп.Металлургов - Центральный переход - ул. Зеленцова - ул. Профсоюзная - ул.Кирова - просп. Пушкина - ул. Чкалова                                  </t>
    </r>
    <r>
      <rPr>
        <rFont val="Times New Roman"/>
        <sz val="8"/>
        <u val="single"/>
      </rPr>
      <t xml:space="preserve">Обратное направление: </t>
    </r>
    <r>
      <rPr>
        <rFont val="Times New Roman"/>
        <sz val="8"/>
      </rPr>
      <t>ул. Чкалова - просп. Пушкина - ул. Кирова - ул. Профсоюзная - ул. Зеленцова - Центральный переход - просп. Металлургов - просп. Ленина - ул. Вокзальная -  шос. Дачное - ул. Малиновая</t>
    </r>
  </si>
  <si>
    <t>22,04 / 20,84</t>
  </si>
  <si>
    <t>автобус малого                            класса / 15                                            автобус большого класса / 0</t>
  </si>
  <si>
    <t>Любой</t>
  </si>
  <si>
    <t>8 лет</t>
  </si>
  <si>
    <t>ТС оборудованы для перевозки пассажиров с ограниченными физическими возможностями, пассажиров с детскими колясками; вместимость ТС - 14 и более мест для сидения</t>
  </si>
  <si>
    <t xml:space="preserve"> 15.11.2017 г.</t>
  </si>
  <si>
    <r>
      <t xml:space="preserve">ИП Добрышкин Евгений Петрович, ул. Профсоюзная, 20 </t>
    </r>
    <r>
      <t xml:space="preserve">
</t>
    </r>
    <r>
      <t>744600891209</t>
    </r>
  </si>
  <si>
    <t>к/п "Раздольная, 2" - ост. "Самстрой"</t>
  </si>
  <si>
    <t>Прямое направление:   к/п «Раздольная,2» - ТЦ Метро - ул. Советская, 225/1 - Поликлиника Южная - Слветская, 205 - Трамвайная - Стройдвор - Плавательный бассейн - Доменщиков - Дом  творчества - Завенягина - Политехнический колледж - Советской  Армии - К. Маркса,115 - Парковая - Цирк - Центральная городская ярмарка - ТЭЦ - Профсоюзная - Кирова - Кирова, 70 - пл. Комсомольская - поликлиника ММК-Метиз - ММК-Метиз - Метизников - Пушкина - пл. Победы - Чайковского - Фрунзе - Полевая - 1-я Горбольница - Островского - ост. "Самстрой"                                                                                                                                                                                                       Обратное направление: ост. "Самстрой" - Островского - 1-я Горбольница - Полевая - Фрунзе - Чайковского - пл. Победы - Пушкина - Метизников - ММК-Метиз -поликлиника ММК-Метиз  - пл. Комсомольская - Кирова, 70 - Кирова - Профсоюзная - ТЭЦ - Центральная городская ярмарка - Цирк - Современник - К.Маркса, 115 - Советской Армии - Политехнический колледж - Завенягина - Дом творчества - Доменщиков - Плавательный бассейн - Стройдвор - Трамвайная - 142 мкр - героя соцтруда Михаила Сорокина - 50-летия Магнитки - Поликлиника Южная -  Зеленый лог, 52 - ЖК Молодежный - ТЦ Метро -  к/п "Раздольная, 2"</t>
  </si>
  <si>
    <r>
      <rPr>
        <rFont val="Times New Roman"/>
        <sz val="8"/>
        <u val="single"/>
      </rPr>
      <t>Прямое направление:</t>
    </r>
    <r>
      <rPr>
        <rFont val="Times New Roman"/>
        <sz val="8"/>
      </rPr>
      <t xml:space="preserve">           ул. Петербургская - Западное шоссе - ул. 50-летия Магнитки - ул. Тевосяна - ул.Зеленый лог -  ул. Советская – ул. Доменщикоов - ул. Завенягина – просп. Карла Маркса – ул. Грязнова - Южный переход – ул.Профсоюзная - ул. Кирова - просп. Пушкина - ул. Чкалова                                            </t>
    </r>
    <r>
      <rPr>
        <rFont val="Times New Roman"/>
        <sz val="8"/>
        <u val="single"/>
      </rPr>
      <t>Обратное направление</t>
    </r>
    <r>
      <rPr>
        <rFont val="Times New Roman"/>
        <sz val="8"/>
      </rPr>
      <t xml:space="preserve">: ул. Чкалова - просп. Пушкина ул. Кирова - ул. Профсоюзная - Южный переход - ул. Грязнова - просп. Карла Маркса - ул. Завенягина - ул. Доменщиков - ул. Советская - ул.Зеленый лог - ул. Тевосяна -  ул. 50-летия Магнитки - Западное шоссе - ул. Петербургская </t>
    </r>
  </si>
  <si>
    <t>автобус малого                              класса / 30                                        автобус большого класса / 0</t>
  </si>
  <si>
    <t>не старше 13 лет - 28 ед., не старше 9 лет - 2 ед.</t>
  </si>
  <si>
    <t>23.08.2013 г.</t>
  </si>
  <si>
    <t>ИП Борисов Игорь Юрьевич, ул. Магнитная, 9а  744602461000</t>
  </si>
  <si>
    <t xml:space="preserve"> "пл. Привокзальная" –       к/п. "ул. Транзитная, 19 а"</t>
  </si>
  <si>
    <r>
      <t xml:space="preserve">Прямое направление: пл. Привокзальная – ДДН - Химчистка - Гаражи - Сады - Пост ГИБДД - пос. Цементников - МЦОЗ - УПТК – Красный маяк, 11 –  Красный маяк, 61 – Красный маяк, 109 – Красный маяк, 133 – пер. Речной, 4 - пос. Супряк, 13 – к/п «ул. Транзитная, 19а»    </t>
    </r>
    <r>
      <t xml:space="preserve">
</t>
    </r>
    <r>
      <t xml:space="preserve">Обратное направление: </t>
    </r>
    <r>
      <t xml:space="preserve">
</t>
    </r>
    <r>
      <t xml:space="preserve">к/п «ул. Транзитная, 19а» - пос. Супряк, 13 – пер. Речной, 4 - Красный маяк, 133 – Красный маяк, 109 – Красный маяк, 61 – Красный маяк, 11 - УПТК - МЦОЗ - пос. Цементников - Пост ГИБДД - Сады - Химчистка - ДДН - пл. Привокзальная </t>
    </r>
  </si>
  <si>
    <r>
      <t xml:space="preserve">Прямое направление: </t>
    </r>
    <r>
      <t xml:space="preserve">
</t>
    </r>
    <r>
      <t xml:space="preserve">ул. Вокзальная  - ул. Николая Шишка – ул. Московская – Северный переход – проезд Мостовой - ул. Цементная - шоссе Белорецкое – ул. ст. Цемзавод – ул. Красный маяк – ул. Транзитная       </t>
    </r>
    <r>
      <t xml:space="preserve">
</t>
    </r>
    <r>
      <t xml:space="preserve">
</t>
    </r>
    <r>
      <t xml:space="preserve">Обратное направление: </t>
    </r>
    <r>
      <t xml:space="preserve">
</t>
    </r>
    <r>
      <t xml:space="preserve">ул. Транзитная – ул. Красный маяк – ул. ст. Цемзавод - шоссе Белорецкое - ул. Цементная - проезд Мостовой - Северный переход - ул. Московская - ул. Николая Шишка -                                      ул. Вокзальная </t>
    </r>
    <r>
      <t xml:space="preserve">
</t>
    </r>
  </si>
  <si>
    <t>регулярные перевозки по регулируемому тарифу</t>
  </si>
  <si>
    <t>автобус малого                                    класса / 0                                           автобус большого класса / 2</t>
  </si>
  <si>
    <t xml:space="preserve">    -</t>
  </si>
  <si>
    <t>АО "Прокатмонтаж" ,          ул. Кирова, 104Б 7414000343</t>
  </si>
  <si>
    <t>к/п  «пос Западный-1» - к/п «пос Западный-1»</t>
  </si>
  <si>
    <t xml:space="preserve">к/п  «пос Западный-1» - Сторожевая, 13 – ул. Цветочная – ул. Вишневая – ш.Западное, 98 – Усадебная – пос. Зеленая долина – п. Нежный – снт Дружба – Грязнова, 4 – Консерватория – Дружба – Правда – Гагарина – Драмтеатр – Дом Советов – Изумруд – Цирк – Аэропорт – м-н «Южный» - Оранжерейная - снт Дружба - п. Нежный - пос. Зеленая долина – Усадебная - ш.Западное - ул. Вишневая -  ул. Цветочная – Пресная плотина, 15 - к/п  «пос Западный-1»  </t>
  </si>
  <si>
    <r>
      <t>Прямое, обратное направление:</t>
    </r>
    <r>
      <t xml:space="preserve">
</t>
    </r>
    <r>
      <t xml:space="preserve">Пресная плотина – шоссе Западное – ул. Зеленая –ул. Оренбургская - ул. Санаторная – ул. Грязнова – ул. Суворова – ул. Гагарина – просп. Ленина – ул. Грязнова – ул. Оранжерейная – ул. Лесопарковая – ул. Зеленая – шоссе Западное – Пресная плотина </t>
    </r>
    <r>
      <t xml:space="preserve">
</t>
    </r>
  </si>
  <si>
    <t xml:space="preserve">автобус среднего                              класса / 4                                            </t>
  </si>
  <si>
    <t>ТС оборудованы для перевозки пассажиров с ограниченными физическими возможностями, пассажиров с детскими колясками; вместимость ТС - в соответствии с характеристиками ТС среднего класса</t>
  </si>
  <si>
    <t>с 01.04.2024</t>
  </si>
  <si>
    <r>
      <t>МП "МАГГОРТРАНС" ул. Советская 162/2</t>
    </r>
    <r>
      <t xml:space="preserve">
</t>
    </r>
    <r>
      <t>ИНН 7414000061</t>
    </r>
  </si>
  <si>
    <t>ост. «ООТ «пос.Нежный – ООТ «пос.Нежный»</t>
  </si>
  <si>
    <t>ост. «пос. Нежный» – КГЗ «Соты» – ост. «с/т Мичурина-2» – Грин парк – Южный Посад – ЖК Молодежный – Тевосяна, 31- Метро- Тевосяна, 15 – Тевосяна, 11 – Автостоянка – Курортная поликлиника – Маршала Жукова – Труда – Труда, 25 -  просп. Карла Маркса, 210 – Зеленый лог – Зеленый лог, 39 – Зеленый лог, 52 – ЖК Молодежный – Южный Посад – Грин парк - – ост. «с/т Мичурина-2» – КГЗ «Соты» - ост. «пос. Нежный»</t>
  </si>
  <si>
    <r>
      <t>Прямое, обратное направление:</t>
    </r>
    <r>
      <t xml:space="preserve">
</t>
    </r>
    <r>
      <t>ул. Зеленая – шоссе Западное – ул. Зеленый лог – ул. Тевосяна - ул. Труда – просп. Карла Маркса – ул. Зеленый лог – шоссе Западное - ул. Зеленая</t>
    </r>
    <r>
      <t xml:space="preserve">
</t>
    </r>
  </si>
  <si>
    <t>к/п "ул. Зеленый лог, 15" - ост. "Цемзавод"</t>
  </si>
  <si>
    <r>
      <t>Прямое направление:     к/п " ул. Зеленый лог, 15" - парк Южный  -  Зеленый лог - ул. Зеленый лог, 40/1 - Советская, 225/1 - Поликлиника Южная -  Советская, 205 - Трамвайная - Стройдвор - Плавательный бассейн - Феодосия Воронова - Дом творчества - Завенягина - Сталеваров - Сов. Армии - К. Маркса, 115 - Современник - Юность - Универмаг - Правды - Куранты - Гагарина - Драмтеатр - Ленинградская - Университет - Комсомольская - Уральская - Первомайская – Школа № 34 - Гаражи – Сады - пост ГИБДД - пос. Цементный – к/п «Цемзавод»</t>
    </r>
    <r>
      <t xml:space="preserve">
</t>
    </r>
    <r>
      <t xml:space="preserve"> Обратное направление: ост. к/п «Цемзавод» - пос. Цементный – пост ГИБДД – Сады - Гаражи -  Первомайская - Уральская - Комсомольская - Университет - Ленинградская - Драмтеатр - Гагарина - Куранты - Правды - Универмаг - Современник - К.Маркса, 115 - Советской Армии - Сталеваров - Завенягина - Семейный парк - Энгельса - Б.Ручьева - Труда - Жукова - Курортная поликлиника - 142 мкр. - Михаила Сорокина - 50-летия Магнитки - поликлиника Южная - Зеленый лог, 48 - Зеленый лог, 35 - парк Южный - "Зеленый лог, 15" </t>
    </r>
    <r>
      <t xml:space="preserve">
</t>
    </r>
  </si>
  <si>
    <r>
      <t xml:space="preserve">Прямое направление:    </t>
    </r>
    <r>
      <t xml:space="preserve">
</t>
    </r>
    <r>
      <t xml:space="preserve">ул. Зеленый лог - ул.Советская - ул. Доменщиков - </t>
    </r>
    <r>
      <t xml:space="preserve">
</t>
    </r>
    <r>
      <t xml:space="preserve">ул. Завенягина - просп.Карла Маркса - ул.Гагарина - просп. Ленина – ул. Вокзальная – </t>
    </r>
    <r>
      <t xml:space="preserve">
</t>
    </r>
    <r>
      <t>ул. Бехтерева  – ул. Московская – Северный переход - Мостовой проезд – ул. Цементная – Белорецкое шоссе</t>
    </r>
    <r>
      <t xml:space="preserve">
</t>
    </r>
    <r>
      <t xml:space="preserve">Обратное направление: Белорецкое шоссе – </t>
    </r>
    <r>
      <t xml:space="preserve">
</t>
    </r>
    <r>
      <t>ул. Цементная – Мостовой проезд – Северный переход – ул. Московская -  ул. Бехтерева – ул. Вокзальная -  просп. Ленина - ул. Гагарина - просп. Карла Маркса - ул. Труда - ул. Советская - ул. Зеленый лог</t>
    </r>
    <r>
      <t xml:space="preserve">
</t>
    </r>
  </si>
  <si>
    <t>Прямое направление: 20                                     Обратное направление: 19,8</t>
  </si>
  <si>
    <t>автобус малого                                               класса / 30                                           автобус большого класса / 0</t>
  </si>
  <si>
    <t>не старше 13 лет - 27 ед., не старше 12 лет - 3 ед.</t>
  </si>
  <si>
    <t>26.08.2013 г.</t>
  </si>
  <si>
    <t>к/п "ул. Зеленый лог, 15" - к/п "ул. Зеленый лог, 15"</t>
  </si>
  <si>
    <t xml:space="preserve">Прямое/ обратное направление:    к/п "Зеленый лог, 15" - Зеленый лог, 21 - Карла Маркса 222 - 139-й микрорайон -Труда - Б. Ручьева - Энгельса - Художественная школа - пр. Ленина - Храм Вознесения - Казачья переправа - Приуральская - Фурманова - Боткина - Маяковского - Магнитная - Маяковского - пл. Победы - Центр реабилитации - Складская - ММК-Метиз - ЦПКиО - пл. Комсомольская - Кирова, 70 - Кирова - Профсоюзная - ТЭЦ - Южный переход -  Современник - К. Маркса, 115 - Советской Армии - Политехнический колледж - Завенягина - Энгельса - Б. Ручьева - Труда - Карла Маркса 210 - Зеленый Лог - Зеленый лог, 21 - к/п "ул. Зеленый лог, 15"   </t>
  </si>
  <si>
    <r>
      <rPr>
        <rFont val="Times New Roman"/>
        <sz val="8"/>
        <u val="single"/>
      </rPr>
      <t>Прямое направление:</t>
    </r>
    <r>
      <rPr>
        <rFont val="Times New Roman"/>
        <sz val="8"/>
      </rPr>
      <t xml:space="preserve"> ул. Зеленый лог -просп. Карла Маркса - ул. Завенягина - ул. Магнитная - ул. Кирова - ул. Маяковского - просп. Пушкина -  ул. Кирова - ул. Профсоюзная - Южный переход - просп. Карла Маркса –  ул. Зеленый лог  / обратное</t>
    </r>
  </si>
  <si>
    <t>автобус малого                                             класса / 15                                            автобус большого класса / 2</t>
  </si>
  <si>
    <t>вместимость ТС- 14 и более мест для сидения</t>
  </si>
  <si>
    <t>Свидетельство № 000102 от 15.11.2017 г.</t>
  </si>
  <si>
    <t xml:space="preserve">к/п «просп. Карла Маркса, 199» - ост. «Самстрой»  </t>
  </si>
  <si>
    <t>Прямое направление:  к/п "просп. Карла Маркса, 199" - просп. Карла Маркса, 210 - Зеленый лог - Зелёный лог, 39 -  Советская, 225/1 - Поликлиника Южная - магазин Дубрава - Тевосяна, 15 - Тевосяна, 11 - Автостоянка - Курортная поликлиника - Маршала Жукова - Труда - Б. Ручьева - Энгельса - Гостиный двор - Художественная школа - пр. Ленина - Храм Вознесения - Казачья переправа - Приуральская - Фурманова - Боткина - Маяковского - пл. Победы - Чайковского - Фрунзе - Полевая - 1-я Горбольница - Островского - ост. "Самстрой"    Обратное направление: ост. "Самстрой" - Островского - 1-я Горбольница - Полевая - Фрунзе - Чайковского - пл. Победы - Маяковского - Магнитная - Маяковского - Боткина - Фурманова - Приуральская - Казачья переправа - Храм Вознесения - пр. Ленина - Семейный парк - Энгельса - Б.Ручьева - Труда - Маршала Жукова - Автостоянка - Тевосяна, 11 - Школа-интернат № 3 -Разворот - магазин Дубрава - 50-летия Магнитки - Поликлиника - Зеленый лог, 48 - Зеленый лог, 35  - Зеленый лог - к/п "просп. Карла Маркса, 199"</t>
  </si>
  <si>
    <r>
      <rPr>
        <rFont val="Times New Roman"/>
        <sz val="8"/>
        <u val="single"/>
      </rPr>
      <t>Прямое направление</t>
    </r>
    <r>
      <rPr>
        <rFont val="Times New Roman"/>
        <sz val="8"/>
      </rPr>
      <t xml:space="preserve">:  просп. Карла Маркса - ул. Зеленый лог - ул. Советская  - ул. 50-летия Магнитки  - ул. Тевосяна -  - ул. Труда – просп. Карла Маркса - ул. Завенягина - ул. Магнитная - ул. Маяковского - просп. Пушкина - ул. Чкалова        </t>
    </r>
    <r>
      <rPr>
        <rFont val="Times New Roman"/>
        <sz val="8"/>
        <u val="single"/>
      </rPr>
      <t>Обратное направление</t>
    </r>
    <r>
      <rPr>
        <rFont val="Times New Roman"/>
        <sz val="8"/>
      </rPr>
      <t xml:space="preserve">: ул. Чкалова - просп. Пушкина - ул. Маяковского - ул. Кирова - ул. Магнитная - ул. Завенягина - просп. Карла Маркса - ул. Труда - ул. Тевосяна - ул. 50-летия Магнитки - ул. Советская - ул. Зеленый лог -  просп. Карла Маркса </t>
    </r>
  </si>
  <si>
    <t>автобус малого                        класса / 30                                            автобус большого класса / 2</t>
  </si>
  <si>
    <t>ИП Борисов Игорь Юрьевич, ул. Магнитная, 9а 744602461000</t>
  </si>
  <si>
    <t xml:space="preserve">к/п пл. Привокзальная – к/п ул. Зеленая  </t>
  </si>
  <si>
    <r>
      <t>Прямое направление:</t>
    </r>
    <r>
      <t xml:space="preserve">
</t>
    </r>
    <r>
      <t>пл. Привокзальная – Первомайская – Оперный театр – Комсомольская - Гагарина - Куранты - Универмаг - Аэропорт - м-н "Южный" – Советская – санаторий «Южный» - СНТ «Дружба» - СНТ «Ремонтник»</t>
    </r>
    <r>
      <t xml:space="preserve">
</t>
    </r>
    <r>
      <t>Обратное направление: СНТ «Ремонтник» - СНТ «Дружба» - санаторий «Южный» - МСЧ - пер. Советский - Лесопарковая - 126 мкр - Сталеваров - Доменщиков - Плавательный бассейн - Трамвайная - 142 мкр - Михаила Сорокина - 50-летия Магнитки - поликлиника Южная - 144 мкр. – 148 мкр.  – Зеленый лог – 139 мкр.</t>
    </r>
    <r>
      <t xml:space="preserve">
</t>
    </r>
    <r>
      <t>Труда - Б. Ручьева - Энгельса – Гостиный двор - Завенягина - Сталеваров - Советской Армии - К. Маркса, 115 - пл. Мира - Универмаг - Куранты - Гагарина – Общежитие «МГТУ» - Комсомольская – Оперный театр - пл. Привокзальная</t>
    </r>
    <r>
      <t xml:space="preserve">
</t>
    </r>
  </si>
  <si>
    <r>
      <t xml:space="preserve">Прямое направление: просп. Карла Маркса – ул. Грязнова - ул. Оранжерейная – ул. Лесопарковая – ул. Зеленая        </t>
    </r>
    <r>
      <t xml:space="preserve">
</t>
    </r>
    <r>
      <t>Обратное направление: ул. Зеленая – ул. Санаторная  - ул. Советская – ул. Галиуллина – ул. Доменщиков – ул. Советская - ул. Зеленый лог – просп. Карла Маркса</t>
    </r>
    <r>
      <t xml:space="preserve">
</t>
    </r>
  </si>
  <si>
    <t>10,2/20,5</t>
  </si>
  <si>
    <t xml:space="preserve">автобус малого                              класса / 2                                            </t>
  </si>
  <si>
    <t>ост. "СНТ Мичурина" – ост. "УПТК"</t>
  </si>
  <si>
    <r>
      <t>Прямое направление: КПП «СНТ Мичурина» - Тевосяна, 11 – Школа-интернат №3 - Метро - Советская, 225/1 - Поликлиника Южная - Советская, 205 - Курортная поликлиника - Маршала Жукова - героя соцтруда Владислава Романова - шк. Ромазана - Станичная - Детская поликлиника - 136 мкр - 134 мкр - ТЦ "Европейский" - Арена "Металлург" - Дворец им. И.Х. Ромазана - Дом обороны - Музей - Обувная фабрика - Цирк - Изумруд - Дом Советов - Драмтеатр - Ленинградская - Университет - Комсомольская - пл. Свердлова - Дворец спорта - ДДН - Химчистка - Гаражи -  Сады - Пост ГИБДД -  пос. Цементников - Цемзавод - ост. "УПТК"</t>
    </r>
    <r>
      <t xml:space="preserve">
</t>
    </r>
    <r>
      <t xml:space="preserve">Обратное направление: ост. "УПТК" - Цемзавод - пос. Цементников - Пост ГИБДД - Сады - Химчистка - ДДН - Дворец спорта - пл. Свердлова - Комсомольская - Университет - Ленинградская - Драмтеатр - Дом Советов - Изумруд - Обувная фабрика - Музей - Дом обороны - Дворец им. И.Х. Ромазана - Арена "Металлург" - ТЦ "Европейский" - 134 мкр - Пенсионный фонд - Детская поликлиника - Станичная - шк.им. Ромазана - Труда - Маршала Жукова - Курортная поликлиника - 142 мкр – Михаила Сорокина - 50-летия Магнитки - Поликлиника Южная - Зеленый лог, 50 – ЖК Молодежный – Метро - Тевосяна, 15 - Тевосяна, 11 -КПП «СНТ Мичурина»  </t>
    </r>
    <r>
      <t xml:space="preserve">
</t>
    </r>
    <r>
      <t xml:space="preserve">
</t>
    </r>
  </si>
  <si>
    <r>
      <t>Прямое направление: ул. Труда - ул. Тевосяна - ул. Зеленый лог - ул. Советская - ул. Труда - просп. Ленина - ул. Комсомольская - ул. Николая Шишка - ул. Московская - Северный переход - проезд Мостовой - ул. Цементная - шоссе Белорецкое</t>
    </r>
    <r>
      <t xml:space="preserve">
</t>
    </r>
    <r>
      <t>Обратное направление: шоссе Белорецкое - ул. Цементная - проезд Мостовой - Северный переход - ул. Московская - ул. Николая Шишка - ул. Комсомольская - просп. Ленина - ул. Труда - ул. Советская - ул. Зеленый лог - ул. Тевосяна - ул. Труда</t>
    </r>
    <r>
      <t xml:space="preserve">
</t>
    </r>
  </si>
  <si>
    <t>автобус малого     класса / 30                                            автобус большого класса / 0</t>
  </si>
  <si>
    <t>не старше 13 лет - 21 ед., не старше 10 лет - 8 ед., не старше 9 лет - 1 ед.</t>
  </si>
  <si>
    <t>21.08.2013 г.</t>
  </si>
  <si>
    <r>
      <t xml:space="preserve">ИП Ефимов                                                  Андрей Иванович,                                             ул. Тимирязева, 30/1  </t>
    </r>
    <r>
      <t xml:space="preserve">
</t>
    </r>
    <r>
      <t>744609042619</t>
    </r>
  </si>
  <si>
    <t>пл. Привокзальная-ул. Зеленый лог, 15</t>
  </si>
  <si>
    <r>
      <t>Прямое направление: к/п «пл. Привокзальная» - Первомайская – Уральская – Комсомольская – Университет – Ленинградская – Драмтеатр – Гагарина – ЖБИ – Телецентр – Экопарк – Оранжерейная – Притяжение – Плавательный бассейн – Стройдвор – Трамвайная - 142 мкр – героя соцтруда Михаила Сорокина – 144 мкр – 145 мкр – просп. Карла Маркса, 210 – Зеленый лог – парк Южный – к/п «ул. Зеленый лог, 15»;</t>
    </r>
    <r>
      <t xml:space="preserve">
</t>
    </r>
    <r>
      <t>Обратное направление: к/п «ул. Зеленый лог, 15» - парк Южный – Зеленый лог – 139 мкр - 145 мкр - 144 мкр – ул. Советская, 205 - Трамвайная - Стройдвор – Плавательный бассейн – Притяжение – Оранжерейная – Экопарк – Телецентр – ЖБИ - Гагарина – Драмтеатр – Ленинградская – Университет – Комсомольская – Уральская – Первомайская – к/п «пл. Привокзальная»</t>
    </r>
    <r>
      <t xml:space="preserve">
</t>
    </r>
  </si>
  <si>
    <r>
      <t>Прямое направление:</t>
    </r>
    <r>
      <t xml:space="preserve">
</t>
    </r>
    <r>
      <t>ул. Вокзальная – просп. Ленина - ул. Гагарина – ул. Лесопарковая – ул. Оренбургская – ул. Советская – 50 летия Магнитки – просп. Карла Маркса - ул. Зеленый лог</t>
    </r>
    <r>
      <t xml:space="preserve">
</t>
    </r>
    <r>
      <t>Обратное напарвление: ул. Зеленый лог – просп. Карла Маркса - – 50 летия Магнитки – – ул. Советская – – ул. Оренбургская - – ул. Лесопарковая - ул. Гагарина – – просп. Ленина - ул. Вокзальная</t>
    </r>
    <r>
      <t xml:space="preserve">
</t>
    </r>
  </si>
  <si>
    <t xml:space="preserve">автобус среднего                              класса / 17                                            </t>
  </si>
  <si>
    <t>1 год</t>
  </si>
  <si>
    <t>с 01.08.2023</t>
  </si>
  <si>
    <t>к/п «ул. Зеленый лог, 15» - к/п "ул. 1-я Северо - Западная, 14"</t>
  </si>
  <si>
    <t xml:space="preserve">Прямое направление: к/п "ул. Зеленый лог, 15" - Зеленый лог, 21 - 148 мкр - 144 мкр - Советская, 225/1 - Поликлиника Южная - 145 мкр - 139 мкр - героя соцтруда Владислава Романова - шк. им. Ромазана - Станичная - Детская поликлиника - 136 мкр - 134 мкр - Завенягина - Арена "Металлург" - Дворец им. И.Х. Ромазана - Дом обороны - Музей - Обувная фабрика - Цирк - Изумруд - Дом Советов - Драмтеатр - Ленинградская - Университет - Комсомольская - Уральская - Первомайская -  пл. Привокзальная - Чекалина - Хлебокомбинат - Хладокомбинат - АЗС Шурави  - к/п "ул. 1-я Северо-Западная, 14"                                       Обратное направление: к/п "ул. 1-я Северо-Западная, 14" - АЗС Шурави- Хладокомбинат - Хлебокомбинат - Чекалина- Привокзальная - Первомайская - Уральская - Комсомольская - Университет - Ленинградская - Драмтеатр - Дом Советов - Изумруд - Обувная фабрика- Музей - Дом обороны - Дворей им. И.Х. Ромазана - Арена "Металлург" - Завенягина - ул. Завенягина, 1 д - 136 мкр - Пенсионный фонд - Детская поликлиника - Станичная - шк. им. Ромазана - Труда -  139 мкр - 145 мкр - 144 мкр - 50-летия Магнитки - Поликлиника - Зеленый лог, 48 - 148 мкр - Зеленый лог, 25 - Зеленый лог, 21 - к/п "Зеленый лог, 15" </t>
  </si>
  <si>
    <r>
      <rPr>
        <rFont val="Times New Roman"/>
        <sz val="8"/>
        <u val="single"/>
      </rPr>
      <t>Прямое направление</t>
    </r>
    <r>
      <rPr>
        <rFont val="Times New Roman"/>
        <sz val="8"/>
      </rPr>
      <t xml:space="preserve">: ул. Зеленый лог - ул. Советская - ул. 50-летия Магнитки - просп. Карла Маркса - ул. Труда - просп. Ленина - ул. Вокзальная  - ул. 1- я Северо-Западная                                                        </t>
    </r>
    <r>
      <rPr>
        <rFont val="Times New Roman"/>
        <sz val="8"/>
        <u val="single"/>
      </rPr>
      <t>Обратное направление</t>
    </r>
    <r>
      <rPr>
        <rFont val="Times New Roman"/>
        <sz val="8"/>
      </rPr>
      <t>: ул. 1-я Северо-Западная - ул. Вокзальная - просп. Ленина - ул. Труда - просп. Карла Маркса - ул. 50-летия Магнитки - ул. Советская - ул. Зеленый лог</t>
    </r>
  </si>
  <si>
    <t>автобус малого                                  класса / 20                                           автобус большого класса / 0</t>
  </si>
  <si>
    <t xml:space="preserve"> с 15.11.2017 г.</t>
  </si>
  <si>
    <t>«просп. Карла Маркса, 235" – «ост. пос.Димитрова»</t>
  </si>
  <si>
    <r>
      <t>Прямое направление:</t>
    </r>
    <r>
      <t xml:space="preserve">
</t>
    </r>
    <r>
      <t>просп. Карла Маркса, 235 - Зеленый лог - Зеленый лог, 39 - поликлиника Южная - Советская, 205 – Трамвайная - Стройдвор - Плавательный бассейн - Феодосия Воронова - Дом творчества - Завенягина - Политехнический колледж - Советской Армии - К. Маркса, 115 – пл. Мира - Универмаг - Куранты - Гагарина - Драмтеатр - Центральный стадион - Поликлиника - Чапаева - Энергия - Строителей - пл. Свердлова - Дворец спорта – Дом дружбы народов - Химчистка – Овощехранилище - ККЦ - 14 участок - "МКЗ" - 8-я проходная –Товарная -Березки – ул.Тельмана - ул.Шубина,21 – ул.Челябинская - ул.К.Либкнехта – "пос.Димитрова"</t>
    </r>
    <r>
      <t xml:space="preserve">
</t>
    </r>
    <r>
      <t xml:space="preserve">
</t>
    </r>
    <r>
      <t xml:space="preserve">Обратное направление: </t>
    </r>
    <r>
      <t xml:space="preserve">
</t>
    </r>
    <r>
      <t xml:space="preserve">"пос.Димитрова" - ул.К.Либкнехта – ул.Челябинская - ул.Шубина,21 – ул.Киевская,18- ул.Колхозная – ул.Тельмана - ост.Березки - 8-я проходная – МКЗ - 14 участок - ККЦ - Гаражи - Химчистка – Дом дружбы народов - Дворец спорта - пл. Свердлова - Строителей - Чапаева - Поликлиника - Центральный стадион - Драмтеатр - Гагарина - Куранты - Универмаг - Современник - К.Маркса, 115 - Советской Армии - Политехнический колледж - Завенягина - Дом творчества - Феодосия Воронова - Плавательный бассейн - Стройдвор -Трамвайная - 142 мкр - героя соцтруда Михаила Сорокина - 50-летия Магнитки - поликлиника Южная - 144 мкр. - Зеленый лог, 35 - просп. К.Маркса, 224 – «просп. Карла Маркса, 235" </t>
    </r>
    <r>
      <t xml:space="preserve">
</t>
    </r>
  </si>
  <si>
    <r>
      <t>Прямое, обратное направление:</t>
    </r>
    <r>
      <t xml:space="preserve">
</t>
    </r>
    <r>
      <t xml:space="preserve">«просп. Карла Маркса - ул. Зеленый лог – </t>
    </r>
    <r>
      <t xml:space="preserve">
</t>
    </r>
    <r>
      <t xml:space="preserve">ул. Советская – </t>
    </r>
    <r>
      <t xml:space="preserve">
</t>
    </r>
    <r>
      <t xml:space="preserve">ул. Доменщиков – </t>
    </r>
    <r>
      <t xml:space="preserve">
</t>
    </r>
    <r>
      <t xml:space="preserve">ул. Завенягина - просп. Карла Маркса – </t>
    </r>
    <r>
      <t xml:space="preserve">
</t>
    </r>
    <r>
      <t>ул. Гагарина –</t>
    </r>
    <r>
      <t xml:space="preserve">
</t>
    </r>
    <r>
      <t xml:space="preserve"> ул. Октябрьская – </t>
    </r>
    <r>
      <t xml:space="preserve">
</t>
    </r>
    <r>
      <t xml:space="preserve">ул. Строителей – </t>
    </r>
    <r>
      <t xml:space="preserve">
</t>
    </r>
    <r>
      <t>ул. Николая Шишка - ул. Московская - Северный переход –</t>
    </r>
    <r>
      <t xml:space="preserve">
</t>
    </r>
    <r>
      <t xml:space="preserve"> ул. 9 мая – </t>
    </r>
    <r>
      <t xml:space="preserve">
</t>
    </r>
    <r>
      <t xml:space="preserve">ул. Пржевальского – ул.Кирова – </t>
    </r>
    <r>
      <t xml:space="preserve">
</t>
    </r>
    <r>
      <t xml:space="preserve">ул. Бибишева – </t>
    </r>
    <r>
      <t xml:space="preserve">
</t>
    </r>
    <r>
      <t xml:space="preserve">пер. Школьный – </t>
    </r>
    <r>
      <t xml:space="preserve">
</t>
    </r>
    <r>
      <t>ул. Надеждина –</t>
    </r>
    <r>
      <t xml:space="preserve">
</t>
    </r>
    <r>
      <t xml:space="preserve"> ул. Димитрова –</t>
    </r>
    <r>
      <t xml:space="preserve">
</t>
    </r>
    <r>
      <t xml:space="preserve"> ул. Станционная»</t>
    </r>
    <r>
      <t xml:space="preserve">
</t>
    </r>
  </si>
  <si>
    <t>автобус малого                                    класса / 30                                            автобус большого класса / 4</t>
  </si>
  <si>
    <t>не старше 10 лет - 4 ед. большого класса, не старше 8 лет - 30 ед.</t>
  </si>
  <si>
    <t>27.03.2017 г.</t>
  </si>
  <si>
    <t>«ул. Коробова,18» – «пл. Привокзальная»</t>
  </si>
  <si>
    <r>
      <rPr>
        <rFont val="Times New Roman"/>
        <sz val="8"/>
        <u val="single"/>
      </rPr>
      <t>Прямое направление:</t>
    </r>
    <r>
      <rPr>
        <rFont val="Times New Roman"/>
        <sz val="8"/>
      </rPr>
      <t xml:space="preserve"> к/п «ул. Коробова, 18» - пр. Сиреневый - Калмыкова - Магуз - Станичная – Детская поликлиника - 136 мкр. – 134 мкр. ТЦ Европейский – Завенягина – Ледовый дворец - – Дом обороны – Музей – Обувная фабрика – Цирк – Изумруд – Дом советов – Драмтеатр – Центральный стадион – Поликлиника – Чапаева – пл. Носова – пл. Свердлова – Дворец спорта – Дом дружбы народов – Химчистка – пл. Привокзальная</t>
    </r>
    <r>
      <t xml:space="preserve">
</t>
    </r>
    <r>
      <rPr>
        <rFont val="Times New Roman"/>
        <sz val="8"/>
        <u val="single"/>
      </rPr>
      <t xml:space="preserve">Обратное направление: </t>
    </r>
    <r>
      <rPr>
        <rFont val="Times New Roman"/>
        <sz val="8"/>
      </rPr>
      <t>пл. Привокзальная - Вокзал – Химчистка - Дом дружбы народов - Дворец спорта - пл. Свердлова – пл. Носова – Чапаева – Поликлиника – Центральный стадион - Драмтеатр – Дом советов – Изумруд – Обувная фабрика – Музей – Ледовый дворец – Завенягина – ТЦ Европейский – 134 мкр. – Собес – Детская поликлиника - Станичная – Магуз - Калмыкова - Сиреневый - к/п «ул. Коробова, 18»</t>
    </r>
    <r>
      <t xml:space="preserve">
</t>
    </r>
  </si>
  <si>
    <r>
      <rPr>
        <rFont val="Times New Roman"/>
        <sz val="8"/>
        <u val="single"/>
      </rPr>
      <t>Прямое направление</t>
    </r>
    <r>
      <rPr>
        <rFont val="Times New Roman"/>
        <sz val="8"/>
      </rPr>
      <t>: ул. Коробова - пр. Сиреневый - ул. Калмыкова - ул. Труда – просп. Ленина – ул. Гагарина – ул. Октябрьская – ул. Строителей – ул. Николая Шишка – ул. Московская – ул. Бехтерева – ул. Вокзальная</t>
    </r>
    <r>
      <t xml:space="preserve">
</t>
    </r>
    <r>
      <rPr>
        <rFont val="Times New Roman"/>
        <sz val="8"/>
        <u val="single"/>
      </rPr>
      <t>Обратное направление</t>
    </r>
    <r>
      <rPr>
        <rFont val="Times New Roman"/>
        <sz val="8"/>
      </rPr>
      <t>: ул. Вокзальная – ул. Бехтерева – ул. Московская – ул. Николая Шишка – ул. Строителей – ул. Октябрьская – ул. Гагарина – просп. Ленина - ул. Труда - ул. Калмыкова – пр. Сиреневый – ул. Коробова</t>
    </r>
    <r>
      <t xml:space="preserve">
</t>
    </r>
  </si>
  <si>
    <t>автобус малого     /0/ автобус среднего класса /4/ автобус большого класса / 0/</t>
  </si>
  <si>
    <t>с 01.10.2023</t>
  </si>
  <si>
    <t>Молжив - ЛПЦ</t>
  </si>
  <si>
    <r>
      <t>Прямое направление: ост. «Молжив» - ул. Калмыкова, 71- пос. Приуральский – Калмыкова, 35 – Хуторки- Плодопитомник - Сады Магнитострой - Калмыкова, 16- пр. Сиреневый - Калмыкова - Магуз - Станичная –Детская поликлиника - 136 мкр. – 134 мкр. - ТЦ Европейский – Завенягина – Арена «Металлург» - Ледовый дворец – Дом обороны – Музей – Обувная фабрика - Цирк – ЦГЯ - ТЭЦ - Профсоюзная – Маяковского - пл. Победы – просп. Пушкина – ул. Метизников – ММК-Метиз – Поликлиника - Автобаза - Луговая - Автошкола - Прокатмонтаж - п. Брусковый - п. Березки - 8 проходная - МКЗ - п. Новосеверный – Салтыкова-Щедрина – к/п«ЛПЦ»</t>
    </r>
    <r>
      <t xml:space="preserve">
</t>
    </r>
    <r>
      <t xml:space="preserve"> Обратное направление: к/п «ЛПЦ» - Салтыкова-Щедрина - п. Новосеверный - МКЗ - 8-я проходная - Березки - п. Брусковый - Прокатмонтаж - Автошкола - Луговая - Автобаза - пл. Комсомольская - Поликлиника - ММК-Метиз – ул. Метизников – просп. Пушкина – пл. Победы – Маяковского -Профсоюзная - ТЭЦ – ЦГЯ - Цирк -– Обувная фабрика – Музей – Ледовый дворец – Арена «Металлург» - Завенягина – ТЦ Европейский – 134 мкр. – Собес – Детская поликлиника - Станичная - Калмыкова - пр. Сиреневый - ул.Калмыкова, 16 - Сады Магнитострой - Плодопитомник – Хуторки – Калмыкова, 50 - пос. Приуральский – Калмыкова, 122 – ост. «Молжив»</t>
    </r>
    <r>
      <t xml:space="preserve">
</t>
    </r>
    <r>
      <t xml:space="preserve">
</t>
    </r>
  </si>
  <si>
    <r>
      <t>Прямое направление:</t>
    </r>
    <r>
      <t xml:space="preserve">
</t>
    </r>
    <r>
      <t>ул. Калмыкова-</t>
    </r>
    <r>
      <t xml:space="preserve">
</t>
    </r>
    <r>
      <t xml:space="preserve">ул. Труда – </t>
    </r>
    <r>
      <t xml:space="preserve">
</t>
    </r>
    <r>
      <t>просп. Ленина –</t>
    </r>
    <r>
      <t xml:space="preserve">
</t>
    </r>
    <r>
      <t>ул. Грязнова –</t>
    </r>
    <r>
      <t xml:space="preserve">
</t>
    </r>
    <r>
      <t>Южный переход –</t>
    </r>
    <r>
      <t xml:space="preserve">
</t>
    </r>
    <r>
      <t>ул. Профсоюзная –</t>
    </r>
    <r>
      <t xml:space="preserve">
</t>
    </r>
    <r>
      <t>ул. Кирова –</t>
    </r>
    <r>
      <t xml:space="preserve">
</t>
    </r>
    <r>
      <t>ул. Маяковского –</t>
    </r>
    <r>
      <t xml:space="preserve">
</t>
    </r>
    <r>
      <t xml:space="preserve">  просп. Пушкина –</t>
    </r>
    <r>
      <t xml:space="preserve">
</t>
    </r>
    <r>
      <t>ул. Кирова –</t>
    </r>
    <r>
      <t xml:space="preserve">
</t>
    </r>
    <r>
      <t>ул. Пржевальского –</t>
    </r>
    <r>
      <t xml:space="preserve">
</t>
    </r>
    <r>
      <t>ул. 9 мая -</t>
    </r>
    <r>
      <t xml:space="preserve">
</t>
    </r>
    <r>
      <t>шоссе Верхнеуральское</t>
    </r>
    <r>
      <t xml:space="preserve">
</t>
    </r>
    <r>
      <t xml:space="preserve">
</t>
    </r>
    <r>
      <t>Обратное направление:</t>
    </r>
    <r>
      <t xml:space="preserve">
</t>
    </r>
    <r>
      <t xml:space="preserve">шоссе Верхнеуральское – ул. 9 мая – </t>
    </r>
    <r>
      <t xml:space="preserve">
</t>
    </r>
    <r>
      <t>ул. Пржевальского –</t>
    </r>
    <r>
      <t xml:space="preserve">
</t>
    </r>
    <r>
      <t xml:space="preserve"> ул. Кирова –</t>
    </r>
    <r>
      <t xml:space="preserve">
</t>
    </r>
    <r>
      <t xml:space="preserve">  просп. Пушкина –</t>
    </r>
    <r>
      <t xml:space="preserve">
</t>
    </r>
    <r>
      <t xml:space="preserve"> ул. Маяковского –</t>
    </r>
    <r>
      <t xml:space="preserve">
</t>
    </r>
    <r>
      <t xml:space="preserve"> ул. Кирова – ул. Профсоюзная - Южный переход –</t>
    </r>
    <r>
      <t xml:space="preserve">
</t>
    </r>
    <r>
      <t xml:space="preserve"> ул. Грязнова – </t>
    </r>
    <r>
      <t xml:space="preserve">
</t>
    </r>
    <r>
      <t xml:space="preserve">просп. Ленина - ул. Труда – </t>
    </r>
    <r>
      <t xml:space="preserve">
</t>
    </r>
    <r>
      <t>ул. Калмыкова</t>
    </r>
    <r>
      <t xml:space="preserve">
</t>
    </r>
    <r>
      <t xml:space="preserve">
</t>
    </r>
    <r>
      <t xml:space="preserve">
</t>
    </r>
  </si>
  <si>
    <t xml:space="preserve">автобус среднего                              класса / 6                                                                                        </t>
  </si>
  <si>
    <t>к/п  "ул. Жемчужная, 19" - к/п "ост. "пл. Привокзальная"</t>
  </si>
  <si>
    <t>Прямое направление: к/п ст. "ул.Жемчужная, 19" - Молжив - ул. Калмыкова, 71 - пос. Приуральский - Калмыкова, 35 - Хуторки - Плодопитомник - Сады Магнитострой - ул. Калмыкова, 16а" - Калмыкова, 16 - пр. Сиреневый - Калмыкова - Магуз - Станичная - Детская поликлиника - 136 мкр - 134 мкр - Завенягина - Арена "Металлург" - Дворец им. И.Х. Ромазана - Дом обороны - Музей - Обувная фабрика - Цирк - Изумруд - Дом Советов - Драмтеатр - Ленинградская - Университет - Комсомольская - Уральская - Первомайская - к/п "ост. "пл. Привокзальная"                  Обратное направление:  к/п "ост."пл. Привокзальная" - Первомайская - Уральская - Комсомольская - Университет - Ленинградская - Драмтеатр - Дом Советов - Изумруд - Обувная фабрика- Музей - Дом обороны - Дворец им. И.Х. Ромазана - Арена "Металлург"- Завенягина - ул. Завенягина, 1 д - 136 мкр - Пенсионный фонд - Детская поликлиника - Станичная - Калмыкова - пр. Сиреневый - к/п "ул. Калмыкова, 16а Сады магнитострой - Плодопитомник - Хуторки - Калмыкова, 50 - пос. Приуральский - Калмыкова, 122 - Молжив - ост. "ул. Жемчужная, 19"</t>
  </si>
  <si>
    <r>
      <rPr>
        <rFont val="Times New Roman"/>
        <sz val="7.5"/>
        <u val="single"/>
      </rPr>
      <t>Прямое направление</t>
    </r>
    <r>
      <rPr>
        <rFont val="Times New Roman"/>
        <sz val="7.5"/>
      </rPr>
      <t xml:space="preserve">: ул. Жемчужная - ул. Калмыкова - ул. Труда - просп. Ленина - ул. Вокзальная          </t>
    </r>
    <r>
      <rPr>
        <rFont val="Times New Roman"/>
        <sz val="7.5"/>
        <u val="single"/>
      </rPr>
      <t>Обратное направление</t>
    </r>
    <r>
      <rPr>
        <rFont val="Times New Roman"/>
        <sz val="7.5"/>
      </rPr>
      <t>:  ул. Вокзальная - просп. Ленина - ул. Труда - ул. Калмыкова - ул. Жемчужная</t>
    </r>
  </si>
  <si>
    <t>автобус малого                                 класса / 20                                            автобус большого класса / 2</t>
  </si>
  <si>
    <t>Свидетельство № 000053 от 15.11.2017 г.</t>
  </si>
  <si>
    <t>"Комсомольская, 129" - ост. "с/т Горняк"</t>
  </si>
  <si>
    <t xml:space="preserve">Прямое направление: "Комсомольская, 129" - "АЗС "Шурави" - Донская - Хлебокомбинат - Зеленый рынок - Депо № 2 - Чекалина - пл. Привокзальная - Первомайская - Уральская - Комсомольская - Университет - Ленинградская - Драмтеатр - Гагарина - Куранты - Дружбы - Универмаг - пл. Мира - Цирк - Центральная городская ярмарка  - ТЭЦ - Профсоюзная - Кирова - Кирова, 70 - пл. Комсомольская - поликлиника ММК-Метиз - ММК-Метиз - Метизников - Пушкина - пл. Победы - Чайковского - Фрунзе - Полевая - ЯВ "48/18" - с/т "Горняк"                             Обратное направление:  с/т "Горняк" - ЯВ "48/18" - Полевая - Фрунзе - Чайковского - пл. Победы - Пушкина - Метизников - ММК-Метиз -поликлиника ММК-Метиз  - пл. Комсомольская - Кирова, 70 - Кирова - Профсоюзная - ТЭЦ - Центральная городская ярмарка - Цирк - Юность - Универмаг - Дружбы - Куранты - Гагарина - Драмтеатр - Ленинградская - Университет - Комсомольская - Уральская - Первомайская - пл.Привокзальная - Чекалина - Хлебокомбинат - Хладокомбинат -  "АЗС "Шурави"- "Комсомольская, 129"                               </t>
  </si>
  <si>
    <r>
      <rPr>
        <rFont val="Times New Roman"/>
        <sz val="8"/>
        <u val="single"/>
      </rPr>
      <t>Прямое направление</t>
    </r>
    <r>
      <rPr>
        <rFont val="Times New Roman"/>
        <sz val="8"/>
      </rPr>
      <t xml:space="preserve">: ул. Комсомольская - ул. Энергетиков - ул. Вокзальная - просп. Ленина - ул. Гагарина - просп. Карла Маркса - ул. Грязнова - Южный переход - ул. Профсоюзная - ул. Кирова - просп. Пушкина - ул. Чкалова - ул. Полевая - шоссе Холмогорское                  </t>
    </r>
    <r>
      <rPr>
        <rFont val="Times New Roman"/>
        <sz val="8"/>
        <u val="single"/>
      </rPr>
      <t>Обратное направление</t>
    </r>
    <r>
      <rPr>
        <rFont val="Times New Roman"/>
        <sz val="8"/>
      </rPr>
      <t>: шоссе Холмогорское - ул. Полевая - ул. Чкалова - просп. Пушкина - ул. Кирова - ул. Профсоюзная - Южный переход - ул. Грязнова - просп. Карла Маркса - ул. Гагарина - просп. Ленина - ул. Вокзальная ул. Энергетиков - ул. Комсомольская</t>
    </r>
  </si>
  <si>
    <t>автобус малого                                 класса / 30                                            автобус большого класса / 0</t>
  </si>
  <si>
    <t>не старше 13 лет - 22 ед., не старше 12 лет - 1 ед., не старше 11 лет - 3 ед., не старше 10 лет - 3 ед., не старше 9 лет - 1 ед.</t>
  </si>
  <si>
    <t>20.08.2013 г.</t>
  </si>
  <si>
    <r>
      <t xml:space="preserve">ИП Ефимов                                                  Андрей Иванович,                                             ул. Тимирязева, 30/1 </t>
    </r>
    <r>
      <t xml:space="preserve">
</t>
    </r>
    <r>
      <t>744609042619</t>
    </r>
  </si>
  <si>
    <t>пос. " Зеленая долина" - ост. "Аэропорт"</t>
  </si>
  <si>
    <r>
      <t xml:space="preserve">Прямое направление: к/п пос. «Зеленая долина» - пос. Нежный - Татьяничевой, 93 - Отрадная, 44 – СНТ Дружба – санаторий «Южный» - Советская - Консерватория – к/п «Аэропорт» </t>
    </r>
    <r>
      <t xml:space="preserve">
</t>
    </r>
    <r>
      <t xml:space="preserve">Обратное направление: «Аэропорт» - м-н "Южный" - Советская - Оранжерейная – санаторий «Южный» - СНТ Дружба - - пос. "Нежный" - Отрадная, 44 - Татьяничевой, 93 – к/п «пос. Зеленая долина» </t>
    </r>
  </si>
  <si>
    <r>
      <t xml:space="preserve">Прямое направление: шоссе Западное - ул. Гагарина – ул. Татьяничевой - ул. Зеленая - ул. Санаторная – ул. Грязнова </t>
    </r>
    <r>
      <t xml:space="preserve">
</t>
    </r>
    <r>
      <t xml:space="preserve">Обратное направление: ул. Грязнова - ул. Оранжерейная - ул. Лесопарковая - ул. Зеленая – ул. Татьяничевой - шоссе Западное </t>
    </r>
    <r>
      <t xml:space="preserve">
</t>
    </r>
  </si>
  <si>
    <t>автобус малого                         класса / 15                                            автобус большого класса / 0</t>
  </si>
  <si>
    <t>любой</t>
  </si>
  <si>
    <t>5 лет</t>
  </si>
  <si>
    <t>АО "Прокатмонтаж" ,          ул. Кирова, 104Б  7414000343</t>
  </si>
  <si>
    <t>к/п "Зеленый лог, 15" - ост. "АЗС "Шурави"</t>
  </si>
  <si>
    <t>Прямое направление: к/п "Зеленый лог, 15" - Зеленый лог, 21 - Зеленый лог, 40 - ул. Советская, 225/1 - Поликлиника Южная – 144 мкр. – 145 мкр. – 139 мкр. – Труда – Б.Ручьева – Энгельса – Гостиный двор - Завенягина - Политехнический колледж - Советской Армии - К.Маркса,115 - пл. Мира -Универмаг- Дружбы - Куранты - Гагарина - Драмтеатр - Цетральный стадион - Поликлиника - Чапаева - Энергия - пл.Носова -пл.Свердлова - Спортшкола - Первомайская - пл. Привокзальная - Чекалина - Хлебокомбинат - Хладокомбинат - АЗС "Шурави"                                                                                                                                                                                     Обратное направление: ост. "АЗС "Шурави" - Хлебокомбинат - Зеленый рынок - Депо № 2 - Чекалина - пл. Привокзальная - Первомайская - Спортшкола - пл. Свердлова - пл. Носова - Чапаева -            Поликлиника - Центральный стадион  - Драмтеатр - Гагарина - Куранты - Дружбы - Универмаг - Современник - К.Маркса, 115 - Советской Армии - Политехнический колледж - Завенягина (просп. К.Маркса) - Завенягина  - Дом творчества - Доменщиков - Плавательный бассейн - Стройдвор -Трамвайная - 142 мкр - героя соцтруда Михаила Сорокина - 50-летия Магнитки - Поликлиника Южная -ул. Советская, 225/1 - Зеленый лог, 39 - Зеленый лог, 21 - к/п "Зеленый лог, 15"</t>
  </si>
  <si>
    <r>
      <t>Прямое направление</t>
    </r>
    <r>
      <rPr>
        <rFont val="Times New Roman"/>
        <color rgb="000000" tint="0"/>
        <sz val="8"/>
        <u val="none"/>
      </rPr>
      <t xml:space="preserve">: ул. Зеленый лог - ул.Советская- ул. 50 летия Магнитки -просп. Карла Маркса - ул.Гагарина -ул.Октябрьская - ул.Строителей - ул. Первомайская - просп.Ленина - ул.Вокзальная                                            </t>
    </r>
    <r>
      <rPr>
        <rFont val="Times New Roman"/>
        <color rgb="000000" tint="0"/>
        <sz val="8"/>
        <u val="single"/>
      </rPr>
      <t>Обратное</t>
    </r>
    <r>
      <rPr>
        <rFont val="Times New Roman"/>
        <color rgb="000000" tint="0"/>
        <sz val="8"/>
        <u val="none"/>
      </rPr>
      <t xml:space="preserve"> </t>
    </r>
    <r>
      <rPr>
        <rFont val="Times New Roman"/>
        <color rgb="000000" tint="0"/>
        <sz val="8"/>
        <u val="single"/>
      </rPr>
      <t>направление</t>
    </r>
    <r>
      <rPr>
        <rFont val="Times New Roman"/>
        <color rgb="000000" tint="0"/>
        <sz val="8"/>
        <u val="none"/>
      </rPr>
      <t>: ул. Вокзальная - просп. Ленина - ул. Первомайская - ул. Строителей - ул. Октябрьская - ул. Гагарина - просп. Карла Маркса - ул. Завенягина - ул. Доменщиков - ул. Советская - ул. Зеленый лог</t>
    </r>
  </si>
  <si>
    <t>18 / 17,7</t>
  </si>
  <si>
    <t>автобус малого                         класса / 25                                            автобус большого класса / 0</t>
  </si>
  <si>
    <t>не старше 13 лет - 17 ед., не старше 10 лет - 2ед., не старше 9 лет - 6 ед.</t>
  </si>
  <si>
    <r>
      <t xml:space="preserve">ИП Ялинский             Павел Евгеньевич,       ул. Виноградная, 21/2  </t>
    </r>
    <r>
      <t xml:space="preserve">
</t>
    </r>
    <r>
      <t>744500256490</t>
    </r>
  </si>
  <si>
    <t>ост "с/т Метизник" - ост. "Димитрова</t>
  </si>
  <si>
    <t xml:space="preserve">Прямое направление: ост. "с/т Метизник" - с/т Строитель-2 - АЗС "Шурави" - Хлебокомбинат - Зеленый рынок - депо №2 - Чекалина - Вокзал - Дворец спорта - пл. Свердлова - пл. Носова - Чапаева - Поликлиника - Центральный стадион - Драмтеатр - Дом Советов - Изумруд - Цирк - ЦГЯ - ТЭЦ -Профсоюзная- Маяковского - пл. Победы - Центр реабилитации - ММК -Метиз - Поликлиника № 1  - Автобаза - Луговая - Автошкола - Прокатмонтаж - п.Брусковый - к/п Димитрова                                           Обратное направление:  к/п Димитрова - п. Березки - п. Брусковый - Прокатмонтаж - Автошкола - Луговая - Автобаза - пл. Комсомольская - ММК-Метиз - Центр реабилитации - пл. Победы - Маяковского - Профсоюзная - ТЭЦ - ЦГЯ - Цирк - Изумруд - Дом Советов - Драмтеатр - Центральный стадион - Поликлиника - Чапаева - пл. Носова - пл. Свердлова - Дворец спорта Строителей - Школа № 13 - Вокзал - Чекалина - Хлебокомбинат - Хладокомбинат - АЗС "Шурави" - ост. "с/т "Метизник"                    </t>
  </si>
  <si>
    <t xml:space="preserve">Прямое направление: ул. Малиновая - ул. Вокзальная - просп. Ленина – ул. Московская - ул. Николая Шишка - ул. Строителей - ул. Октябрьская - ул. Гагарина - просп. Ленина - ул. Грязнова -  Южный переход – ул. Профсоюзная - ул. Кирова - ул.Маяковского-просп. Пушкина - ул.Кирова - ул. Бибишева - пер. Школьный - ул. Зои Космодемьянской - ул. Надеждина - ул.Димитрова - ул. Станционная                                              Обратное направление:  ул. Станционная - ул.Димитрова - ул. Надеждина - ул. Зои Космодемьянской - пер. Школьный - ул. Бибишева - ул. Кирова- просп. Пушкина - ул. Маяковского - ул. Кирова - ул. Профсоюзная - Южный переход - ул. Грязнова- просп. Ленина - ул. Гагарина - ул. Октябрьская - ул. Строителей - ул. Николая Шишка - ул. Московская - просп. Ленина - ул. Вокзальная - ул. Малиновая </t>
  </si>
  <si>
    <t>автобус малого                     класса / 25                                            автобус большого класса / 0</t>
  </si>
  <si>
    <t>не старше 10 лет - 25 ед.</t>
  </si>
  <si>
    <t>02.01.2020 г.</t>
  </si>
  <si>
    <t>ост "Зеленый лог, 15" - ост. "ЛПЦ"</t>
  </si>
  <si>
    <t xml:space="preserve">Прямое направление: к/п "ост. Зеленый лог, 15" - парк Южный - Зеленый лог - Зеленый лог, 40/1 - Советская, 225/1 - м-н "Дубрава" - Тевосяна, 15 - Тевосяна,11 - Автостоянка - Трамвайная - Стройдвор - Плавательный бассейн - ул. им. Феодосия Воронова - Дом творчества - Сталеваров -  Лесопарковая - пер. Советский - Советская - пл. Мира - Универмаг - Куранты - Гагарина - Драмтеатр  - Центральный стадион - Поликлиника - Чапаева - Энергия - пл. Носова - пл. Свердлова - Дворец спорта строителей - ДДН - Химчистка - Гаражи - Овощехранилище - ККЦ - Кирзавод - 14 участок - пос. Новосеверный - Панькова, 8 - Панькова - СТ "Локомотив" - к/п ост."ЛПЦ"                                                                                                                                                                                                                                                                                                     Обратное направление: ост. ЛПЦ - Панькова - Панькова, 8 - Салтыкова-Щедрина - пос. Новосеверный - 14 участок - Кирзавод - ККЦ - Овощехранилище - Химчистка - ДДН - Дворец спорта - пл. Свердлова - пл. Носова - Чапаева - Поликлиника - Центральный стадион - Драмтеатр - Гагарина - Куранты - Универмаг - Аэропорт - м-н "Южный" - Советская - пер. Советский - Лесопарковая - Сталеваров - им. Феодосия Воронова - Плавательный бассейн - Стройдвор -Трамвайная - Автостоянка- Тевосяна, 2 - Школа-интернат № 3 - м-н "Дубрава" - 50 лет Магнитки - Поликлиника Южная - Зеленый лог, 48 - Зеленый лог, 35 - Карла Маркса, 223 - парк Южный - к/п "Зеленый лог, 15" </t>
  </si>
  <si>
    <r>
      <rPr>
        <rFont val="Times New Roman"/>
        <sz val="8"/>
        <u val="single"/>
      </rPr>
      <t>Прямое направление</t>
    </r>
    <r>
      <rPr>
        <rFont val="Times New Roman"/>
        <sz val="8"/>
      </rPr>
      <t xml:space="preserve">: ул. Зеленый лог - ул. Советская - ул. 50-летия Магнитки - ул. Тевосяна - ул. Труда - ул. Советская - ул. Доменщиков - ул. Галиуллина - ул. Советская - ул. Грязнова - просп. Карла Маркса - ул. Гагарина - ул. Октябрьская - пл. Носова - ул. Строителей - пл. Свердлова -  ул. Николая Шишка - ул. Московская - Северный переход- ул. 9 мая - шоссе Верхнеуральское - ул. Панькова - ул. Тарасенко - шоссе Верхнеуральское                   </t>
    </r>
    <r>
      <rPr>
        <rFont val="Times New Roman"/>
        <sz val="8"/>
        <u val="single"/>
      </rPr>
      <t>Обратное направление</t>
    </r>
    <r>
      <rPr>
        <rFont val="Times New Roman"/>
        <sz val="8"/>
      </rPr>
      <t>: шосcе Верхнеуральское - ул. Тарасенко - ул. Панькова - шоссе Верхнеуральское - ул. 9 мая - Северный переход - ул. Московская - ул. Николая Шишка - пл. Свердлова - ул. Строителей - пл. Носова - ул. Октябрьская - ул. Гагарина - просп. Карла Маркса - ул. Грязнова - ул. Советская - ул. Галиуллина - ул. Доменщиков - ул. Советская - ул. Труда - ул. Тевосяна - ул. 50-летия Магнитки - ул. Советская - ул. Зеленый лог</t>
    </r>
  </si>
  <si>
    <t>автобус малого                      класса / 30                                            автобус большого класса / 0</t>
  </si>
  <si>
    <t>не старше 13 лет - 24 ед., не старше 11 лет - 1 ед., не старше 10 лет - 1 ед., не старше 9 лет - 4 ед.</t>
  </si>
  <si>
    <r>
      <t xml:space="preserve">ИП Связинский                                                                            Андрей Анатольевич,        ул. Профсоюзная, 20 </t>
    </r>
    <r>
      <t xml:space="preserve">
</t>
    </r>
    <r>
      <t>744603218626</t>
    </r>
  </si>
  <si>
    <t>к/п "ул. Зеленый лог, 15" - ост. "пл. Привокзальная"</t>
  </si>
  <si>
    <t>Прямое направление: к/п "Зеленый лог, 15" - парк Южный - Зеленый лог - Зеленый лог, 40/1 - Советская, 225/1 - поликлиника Южная - м-н "Дубрава" - Тевосяна, 15 - Тевосяна, 11 - Автостоянка - Трамвайная - Стройдвор - Плавательный бассейн - Феодосия Воронова - Дом творчества (Завенягина) -  Сталеваров -  Лесопарковая - пер. Советский - Советская - Горгаз - Правды - КБО - Ленинградская - к-р Родина - Ж/д больница - Зеленый рынок - Депо № 2 - Чекалина - ост. "пл. Привокзальная"                                                                                                                                                                                                                                                                                                            Обратное направление: ост. "пл. Привокзальная" - Чекалина - Ж/д больница - к-р Родина - Ленинградская - КБО - Правды - Горгаз - Советская -пер. Советский - Лесопарковая - Сталеваров -Феодосия Воронова - Плавательный бассейн - Стройдвор - Трамвайная - Автостоянка - Тевосяна, 2 - Школа-интернат № 3 - Разворот  - м-н Дубрава - 50-летия Магнитки -  поликлиника Южная - Зеленый лог, 48 - Зеленый лог, 35 - Карла Маркса, 223- парк Южный -  к/п "Зеленый лог, 15"</t>
  </si>
  <si>
    <r>
      <rPr>
        <rFont val="Times New Roman"/>
        <sz val="8"/>
        <u val="single"/>
      </rPr>
      <t>Прямое направление</t>
    </r>
    <r>
      <rPr>
        <rFont val="Times New Roman"/>
        <sz val="8"/>
      </rPr>
      <t xml:space="preserve">: ул. Зеленый лог - ул. Советская - ул. 50-летия Магнитки - ул. Тевосяна - ул.Труда – ул.Советская - ул. Доменщиков - ул. Галиуллина - ул. Советская - ул. Вокзальная                   </t>
    </r>
    <r>
      <rPr>
        <rFont val="Times New Roman"/>
        <sz val="8"/>
        <u val="single"/>
      </rPr>
      <t>Обратно</t>
    </r>
    <r>
      <rPr>
        <rFont val="Times New Roman"/>
        <sz val="8"/>
      </rPr>
      <t xml:space="preserve">е </t>
    </r>
    <r>
      <rPr>
        <rFont val="Times New Roman"/>
        <sz val="8"/>
        <u val="single"/>
      </rPr>
      <t>направление</t>
    </r>
    <r>
      <rPr>
        <rFont val="Times New Roman"/>
        <sz val="8"/>
      </rPr>
      <t xml:space="preserve">: ул. Вокзальная - ул. Советская - ул. Галиуллина - ул. Доменщиков - ул. Советская - ул. Труда - ул. Тевосяна - ул. 50-летия Магнитки - ул. Советская - ул. Зеленый лог </t>
    </r>
  </si>
  <si>
    <t xml:space="preserve"> не старше 13 лет - 25 ед., не старше 11 лет - 1 ед., не старше 10 лет - 2 ед., не старше 9 лет - 2 ед.</t>
  </si>
  <si>
    <t>ИП Лакницкий Владимир Романович,                ул. Бестужева, 19 744511613094</t>
  </si>
  <si>
    <t>к/п "Зеленый лог, 15" - к/п "ТРК «Джаз Молл"</t>
  </si>
  <si>
    <r>
      <t xml:space="preserve">Прямое направление: к/п "Зеленый лог, 15" - Зеленый лог, 21 - 148 мкр - 144 мкр - Зеленый лог - Тевосяна, 31 - Тевосяна, 15 - Тевосяна, 11 - Автостоянка - Курортная поликлиника - Маршала Жукова - Труда - Б.Ручьева - Энгельса - Завенягина - Политехнический колледж - Советская Армия - К.Маркса, 115 - Аэропорт - м-н «Южный» - МСЧ - Горгаз - Правды - КБО - Ленинградская -к-р Родина - Ж/д больница - Зеленый рынок - Депо №2 - Чекалина - пл. Привокзальная - Первомайская – к/п «ТРК «Джаз Молл» </t>
    </r>
    <r>
      <t xml:space="preserve">
</t>
    </r>
    <r>
      <t xml:space="preserve">Обратное направление: к/п «ТРК «Джаз Молл» - Ж/д больница - к-р Родина - Ленинградская - Трест "Магнитострой" - Правды - Горгаз - Советская - Консерватория - Современник - К.Маркса, 115 - Советская Армия - Политехнический колледж - Завенягина - Энгельса - Б.Ручьева - Труда - Маршала Жукова - Автостоянка - Тевосяна, 8 - Тевосяна, 11 -  ул. Тевосяна, 31 - Зеленый лог, 48 - Зеленый лог, 35 - Зеленый лог - Зеленый лог, 21 - </t>
    </r>
    <r>
      <t xml:space="preserve">
</t>
    </r>
    <r>
      <t>к/п "ул. Зеленый лог, 15"</t>
    </r>
    <r>
      <t xml:space="preserve">
</t>
    </r>
  </si>
  <si>
    <r>
      <t>Прямое направление:  ул.Зеленый лог - ул.Тевосяна - ул.Труда - просп.Карла Маркса - ул.Грязнова - ул.Советская - ул.Вокзальная - просп. Карла Маркса - ул. Первомайская - ул.Герцена - ул.Суворова</t>
    </r>
    <r>
      <t xml:space="preserve">
</t>
    </r>
    <r>
      <t>Обратное направление: ул.Суворова - ул. Разина - ул. Вокзальная - ул.Советская - ул.Грязнова - просп.Карла Маркса - ул.Труда - ул.Тевосяна - ул.Зеленый лог</t>
    </r>
    <r>
      <t xml:space="preserve">
</t>
    </r>
    <r>
      <t xml:space="preserve">
</t>
    </r>
  </si>
  <si>
    <r>
      <t>Прямое направление:16,6</t>
    </r>
    <r>
      <t xml:space="preserve">
</t>
    </r>
    <r>
      <t>Обратное направление: 17</t>
    </r>
    <r>
      <t xml:space="preserve">
</t>
    </r>
  </si>
  <si>
    <t>автобус малого                        класса / 30                                            автобус большого класса / 0</t>
  </si>
  <si>
    <t>15.11.2017 г.</t>
  </si>
  <si>
    <t>АО "Прокатмонтаж",          ул. Кирова, 104Б 7414000343</t>
  </si>
  <si>
    <t>«к/п «ул. Зеленый лог, 15» - «пл. Носова»</t>
  </si>
  <si>
    <t>Прямое направление: к/п "ул.Зеленый лог, 15- Зеленый лог, 21 - Зеленый лог – ул. Зеленый лог, 39 – Советская, 225/1-Поликлиника Южная- ул. Советская, 205 - Курортная поликлиника - Маршала Жукова - Труда - Б.Ручьева - Энгельса – Гостиный двор - Завенягина - Политехнический колледж - Советской Армии - К.Маркса, 115 – Парковая- Цирк - ЦГЯ - ТЭЦ - Береговая – 5-я проходная – к.п. «пл. Носова"             Обратное направление: к.п. «пл. Носова" – 5-я проходная – Береговая- ТЭЦ - ЦГЯ – Цирк - Современник - К.Маркса, 115 - Советской Армии - Политехнический колледж – Завенягина - Семейный парк - Энгельса - Б.Ручьева - Труда - Маршала Жукова - 142 мкр - героя соцтруда Михаила Сорокина - 50-летия Магнитки – поликлиника Южная - Зеленый лог, 48 - 148 мкр. – Зеленый лог - Зеленый лог, 21 - "Зеленый лог, 15"</t>
  </si>
  <si>
    <r>
      <t>Прямое направление</t>
    </r>
    <r>
      <rPr>
        <rFont val="Times New Roman"/>
        <color theme="1" tint="0"/>
        <sz val="8"/>
        <u val="none"/>
      </rPr>
      <t xml:space="preserve">: ул. Зеленый лог – ул. Советская – ул. Труда – просп. Карла Маркса – ул. Грязнова – Южный переход – ул. Зеленцова – Центральный переход                                           </t>
    </r>
    <r>
      <rPr>
        <rFont val="Times New Roman"/>
        <color theme="1" tint="0"/>
        <sz val="8"/>
        <u val="single"/>
      </rPr>
      <t>Обратное направление</t>
    </r>
    <r>
      <rPr>
        <rFont val="Times New Roman"/>
        <color theme="1" tint="0"/>
        <sz val="8"/>
        <u val="none"/>
      </rPr>
      <t>: Центральный переход – ул. Зеленцова – Южный переход – ул. Грязнова – просп. Карла Маркса – ул. Труда – ул. Советская – ул. Зеленый лог</t>
    </r>
  </si>
  <si>
    <t>автобус малого        класса / 8                                            автобус большого класса / 0</t>
  </si>
  <si>
    <t>не старше 10 лет - 8 ед.</t>
  </si>
  <si>
    <t>ИП Матвиенко Борис Васильевич, ул. Северо-Западная 1-я, 14  744502892645</t>
  </si>
  <si>
    <t>ост. "Автостоянка" - ост. "8 проходная""</t>
  </si>
  <si>
    <r>
      <t>Прямое направление: «СНТ Мичурина» - ул.Тевосяна, 2 - Школа-интернат №3 - Разворот - м-н "Дубрава" - 144 мкр - 145 мкр - Карла Маркса, 191 - Труда - Б.Ручьева - Энгельса - Гостиный двор - Завенягина - Политехнический колледж - Советской Армии - К. Маркса, 115 - Парковая - Цирк - Центральная городская ярмарка - ТЭЦ - Профсоюзная - ул.Кирова - ул.Кирова, 70 - пл. Комсомольская - Автобаза - Луговая - Автошкола - Прокатмонтаж - п.Брусковый -  Димитрова, 11 - Шубина, 21 -  Автоколонна – Товарная – ост. «8 проходная»</t>
    </r>
    <r>
      <t xml:space="preserve">
</t>
    </r>
    <r>
      <t>Обратное направление: ост. "8 проходная" – Товарная - Автоколонна - Димтрова, 79 - Челябинская, 19 - Шубина, 21 - Киевская, 18 - п. Березки - п. Брусковый - Прокатмонтаж - Автошкола - Луговая - Автобаза - пл. Комсомольская - Кирова, 70 - Кирова - Профсоюзная - ТЭЦ - Централльная городская ярмарка - Цирк - Современник - К.Маркса, 115 - Советской Армии - Политехнический колледж - Завенягина - Семейный парк - Б.Ручьева- Энгельса - Труда - 139 мкр - 145 мкр - 144 мкр - м-н "Дубрава" - Тевосяна, 15 - ул. Тевосяна, 11 - «СНТ Мичурина»</t>
    </r>
    <r>
      <t xml:space="preserve">
</t>
    </r>
    <r>
      <t xml:space="preserve">
</t>
    </r>
  </si>
  <si>
    <t xml:space="preserve">Прямое направление: ул.Советская - ул. Труда - ул.Тевосяна - ул.50-летия Магнитки - просп.Карла Маркса - ул.Грязнова - Южный переход - ул. Профсоюзная - ул.Кирова - ул.Бибишева - пер. Школьный - ул. Зои Космодемьянской - ул. Надеждина - ул.Димитрова - ул.Станционная - ул.Калибровщиков – ул. Пржевальского               Обратное направление: ул. Пржевальского - ул. Калибровщиков - ул. Станционная - ул. Димитрова - ул. Надеждина - ул. Зои Космодемьянской - пер. Школьный - ул. Бибишева - ул. Кирова - ул. Профсоюзная - Южный переход - ул. Грязнова - просп. Карла Маркса - ул. 50-летия Магнитки - ул. Тевосяна - ул. Труда - ул.Советская </t>
  </si>
  <si>
    <t>автобус малого        класса / 30                                            автобус большого класса / 0</t>
  </si>
  <si>
    <t xml:space="preserve">не старше 13 лет - 28 ед., не старше 11 лет - 1 ед., не старше 9 лет - 1 ед. </t>
  </si>
  <si>
    <t>ост. "Самстрой" - ост. "Крольчатник"</t>
  </si>
  <si>
    <t>Прямое направление: ост. "Самстрой" - Островского - 1-я Горбольница - Полевая - Фрунзе - Чайковского - пл. Победы - Пушкина - Метизников - ММК-Метиз -поликлиника ММК-Метиз -  пл. Комсомольская - Кирова, 70 - Кирова - Профсоюзная - ТЭЦ - Центральная городская ярмарка - Цирк - Юность - Универмаг - Дружбы - Куранты - Гагарина - Центральный рынок - Общежитие МГТУ - Театр оперы и балета - Первомайская -  Вокзальная, 35 - Чекалина - Хлебокомбинат - Хладокомбинат - АЗС "Шурави" - Сад №2 -  ост. "Крольчатник"                                                                                                                                                                                                                              Обратное направление: ост. "Крольчатник" - Строитель -6 Сад № 5 - Сад № 2 - шоссе Дачное - АЗС "Шурави" - Донская - Хлебокомбинат - Зеленый рынок - Депо № 2 - Чекалина - пл. Привокзальная - Первомайская - Театр оперы и балета - Комсомольская -  Центральный рынок - Гагарина - Куранты - Дружбы - Универмаг - Парковая - Цирк - Центральная городская ярмарка - ТЭЦ - Профсоюзная - Кирова - Кирова, 70 - пл. Комсомольская - поликлиника ММК-Метиз - ММК-Метиз - Метизников - Пушкина - пл. Победы - Чайковского - Фрунзе - Полевая - 1-я Горбольница - Островского - ост. "Самстрой"</t>
  </si>
  <si>
    <r>
      <rPr>
        <rFont val="Times New Roman"/>
        <sz val="8"/>
        <u val="single"/>
      </rPr>
      <t>Прямое направление</t>
    </r>
    <r>
      <rPr>
        <rFont val="Times New Roman"/>
        <sz val="8"/>
      </rPr>
      <t xml:space="preserve">: ул.Чкалова-просп.Пушкина - ул.Кирова - ул. Профсоюзная - Южный переход - ул.Грязнова-просп.Карла Маркса - ул.Вокзальная - шоссе Дачное           </t>
    </r>
    <r>
      <rPr>
        <rFont val="Times New Roman"/>
        <sz val="8"/>
        <u val="single"/>
      </rPr>
      <t>Обратное направление</t>
    </r>
    <r>
      <rPr>
        <rFont val="Times New Roman"/>
        <sz val="8"/>
      </rPr>
      <t>:  шоссе Дачное - ул.Вокзальная - просп.Карла Маркса - ул. Грязнова - Южный переход - ул. Профсоюзная - ул. Кирова - просп. Пушкина - ул. Чкалова</t>
    </r>
  </si>
  <si>
    <t>не старше 13 лет - 26 ед., не старше 10 лет -4 ед.</t>
  </si>
  <si>
    <t xml:space="preserve">ост. «Водонапорная башня» - ост. «Куйбас»  </t>
  </si>
  <si>
    <t>Прямое направление: ост. "Водонапорная башня" - Комсомольская - пл. Свердлова - пл. Носова - Чапаева - Поликлиника - Центральный стадион - Драмтеатр - Гагарина - Куранты - Дружбы - Универмаг -  пл. Мира - Цирк - Центральная городская ярмарка - ТЭЦ - Профсоюзная - Кирова - Кирова,70 - пл. Комсомольская - поликлиника ММК-Метиз - ММК-Метиз - Метизников - Пушкина  - пл. Победы - Сантехстрой - Спутник - Мясокомбинат - ост. "Куйбас"                                                                                                                                                                                                                                                                                                Обратное направление: ост. "Куйбас" - Мясокомбинат - Спутник - Сантехстрой - пл. Победы - Пушкина - Метизников - ММК-Метиз -поликлиника ММК-Метиз - пл. Комсомольская - Кирова, 70 - Кирова - Профсоюзная - ТЭЦ - Центральная городская ярмарка - Цирк - Юность - Универмаг - Дружбы - Куранты - Гагарина - Драмтеатр - Центральный стадион - Поликлиника - Чапаева - Энергия - пл. Носова - пл. Свердлова - Комсомольская - ост. "Водонапорная башня"</t>
  </si>
  <si>
    <r>
      <rPr>
        <rFont val="Times New Roman"/>
        <sz val="8"/>
        <u val="single"/>
      </rPr>
      <t>Прямое направление</t>
    </r>
    <r>
      <rPr>
        <rFont val="Times New Roman"/>
        <sz val="8"/>
      </rPr>
      <t xml:space="preserve">: ул. Комсомольская - ул. Строителей - ул. Октябрьская - ул. Гагарина - просп. Карла Маркса - ул. Грязнова - Южный переход - ул. Профсоюзная - ул. Кирова - просп. Пушкина - ул. Маяковского - ул. Красноармейская - ул. Шоссейная - ул. Вольная - ул. Лазника             </t>
    </r>
    <r>
      <rPr>
        <rFont val="Times New Roman"/>
        <sz val="8"/>
        <u val="single"/>
      </rPr>
      <t>Обратное направление</t>
    </r>
    <r>
      <rPr>
        <rFont val="Times New Roman"/>
        <sz val="8"/>
      </rPr>
      <t xml:space="preserve">: ул. Лазника - ул. Вольная - ул. Шоссейная - ул. Красноармейская - ул. Маяковского - просп. Пушкина - ул. Кирова - ул. Профсоюзная - Южный переход - ул. Грязнова - просп. Карла Маркса - ул. Гагарина - ул. Октябрьская - ул. Строителей - ул. Комсомольская </t>
    </r>
  </si>
  <si>
    <t>автобус малого        класса / 35                                            автобус большого класса / 0</t>
  </si>
  <si>
    <t>не старше 13 лет</t>
  </si>
  <si>
    <t>ост. "ул. Жемчужная, 19" - ост. "РИС"</t>
  </si>
  <si>
    <t xml:space="preserve">Прямое направление: ост. "ул.Жемчужная, 19" - Молжив - Калмыкова, 121 - Калмыкова, 71 - Калмыкова, 49 - Калмыкова, 35 - Хуторки - Плодопитомник - Сады Магнитострой - ост. Сиреневый -  Калмыкова - Магуз - Станичная - шк.им. Ромазана - Труда - Б. Ручьева - Энгельса -Гостиный двор - Художественная школа - пр. Ленина - Храм Вознесения - Казачья переправа - Приуральская - Фурманова - Боткина - Маяковского - Маяковского - пл. Победы - Чайковского - Фрунзе - Полевая - 1-я Горбольница - Островского - Спутник - ост. "РИС"                                                                                                                                                                                                                                                                                          Обратное направление: ост. "РИС" - Спутник - Островского - 1-я Горбольница - Полевая - Фрунзе - Чайковского - пл. Победы - Маяковского - Магнитная - Маяковского - Боткина - Фурманова - Приуральская - Казачья переправа - Храм Вознесения - пр. Ленина - Семейный парк - Энгельса - Б.Ручьева - героя соцтруда Владислава Романова - шк.им.Ромазана - Станичная - Магуз - Калмыкова - пр. Сиреневый - Сады магнитострой - Плодопитомник - Хуторки - Калмыкова, 50 - Калмыкова, 72 - Калмыкова, 122 - Калмыкова, 174 - Молжив - ост. "ул. Жемчужная, 19"  </t>
  </si>
  <si>
    <r>
      <rPr>
        <rFont val="Times New Roman"/>
        <sz val="8"/>
        <u val="single"/>
      </rPr>
      <t>Прямое направление</t>
    </r>
    <r>
      <rPr>
        <rFont val="Times New Roman"/>
        <sz val="8"/>
      </rPr>
      <t xml:space="preserve">: ул. Жемчужная - ул. Калмыкова - ул. Труда - просп. Карла Маркса - ул. Завенягина - Магнитная - ул. Маяковского - ул. Чкалова - ул. 8 Марта - ул. Ярославского - ул. Лагоды - ул. Сульфидная                          </t>
    </r>
    <r>
      <rPr>
        <rFont val="Times New Roman"/>
        <sz val="8"/>
        <u val="single"/>
      </rPr>
      <t>Обратное направление</t>
    </r>
    <r>
      <rPr>
        <rFont val="Times New Roman"/>
        <sz val="8"/>
      </rPr>
      <t xml:space="preserve">: ул. Сульфидная - ул. Лагоды - ул. Ярославского - 8 марта - ул. Чкалова - просп. Пушкина - ул. Маяковского - ул. Кирова - ул. Магнитная - ул. Завенягина - просп. Карла Маркса - ул. Труда - ул. Калмыкова - ул.  Жемчужная </t>
    </r>
  </si>
  <si>
    <t>Прямое направление: 20,9                          Обратное направление: 21,6</t>
  </si>
  <si>
    <t>автобус малого        класса / 25                                            автобус большого класса / 0</t>
  </si>
  <si>
    <t>не старше 13 лет - 24 ед., не старше 9 лет - 1 ед.</t>
  </si>
  <si>
    <r>
      <t xml:space="preserve">ИП Добрышкин                                                        Евгений Петрович,                             ул. Профсоюзная,      20  </t>
    </r>
    <r>
      <t xml:space="preserve">
</t>
    </r>
    <r>
      <t>744600891209</t>
    </r>
  </si>
  <si>
    <t>«пос. Западный - 1» - «Поля орошения»</t>
  </si>
  <si>
    <r>
      <rPr>
        <rFont val="Times New Roman"/>
        <sz val="8"/>
        <u val="single"/>
      </rPr>
      <t>Прямое направление:</t>
    </r>
    <r>
      <rPr>
        <rFont val="Times New Roman"/>
        <sz val="8"/>
      </rPr>
      <t xml:space="preserve"> н/п ост. "Пос. Западный–1" - Пресная платина - ул. Цветочная - Западное шоссе - Зелёная долина - Правобережное кладбище - СНТ «Дружба» - Гаражи – ЖБИ – КБО - ул. Газеты Правда – Горгаз - ул. Грязнова,4 – Консерватория - пл. Мира – Цирк – ЦГЯ – ТЭЦ – Профсоюзная - ул. Кирова - ул. Кирова,70 - Комсомольская площадь - Поликлиника 1 - ММК Метиз – Складская - Центр реабилитации ВОЗ - пл. Победы - ул. Чайковского - ул. Фрунзе - ул. Полевая - Первая Горбольница - ул. Островского – Самстрой - к/п ост. "Поля орошения"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rFont val="Times New Roman"/>
        <sz val="8"/>
        <u val="single"/>
      </rPr>
      <t>Обратное направление:</t>
    </r>
    <r>
      <rPr>
        <rFont val="Times New Roman"/>
        <sz val="8"/>
      </rPr>
      <t xml:space="preserve"> к/п ост. "Поля орошения" - пос. Самстрой – ул. Островского - Первая Горбольница - ул. Полевая - ул. Фрунзе - ул. Чайковского - пл. Победы- Центр реабилитации ВОЗ - Складская - ММК Метиз – Поликлиника 1 - Комсомольская площадь - ул. Кирова,70 - ул. Кирова - Профсоюзная - ТЭЦ – ЦГЯ – Цирк – пл. Мира – Консерватория - ул. Грязнова,4 – Горгаз - ул. Газеты Правда – КБО - ЖБИ – Гаражи - СНТ «Дружба» - Правобережное кладбище - Зелёная долина - Западное шоссе - ул. Цветочная - Пресная платина – н/п ост. "пос. Западный–1"</t>
    </r>
  </si>
  <si>
    <r>
      <rPr>
        <rFont val="Times New Roman"/>
        <sz val="8"/>
        <u val="single"/>
      </rPr>
      <t>Прямое направление:</t>
    </r>
    <r>
      <rPr>
        <rFont val="Times New Roman"/>
        <sz val="8"/>
      </rPr>
      <t xml:space="preserve"> Пресная платина, Западное шоссе, ул. Гагарина, ул. Советская, ул. Грязнова, Южный переход, ул. Профсоюзная, ул. Кирова, пр. Пушкина, ул. Чкалова, Челябинский тракт, шоссе Космонавтов, ул. Сельская.                                                                                                           </t>
    </r>
    <r>
      <rPr>
        <rFont val="Times New Roman"/>
        <sz val="8"/>
        <u val="single"/>
      </rPr>
      <t xml:space="preserve">Обратное направление: </t>
    </r>
    <r>
      <rPr>
        <rFont val="Times New Roman"/>
        <sz val="8"/>
      </rPr>
      <t xml:space="preserve">ул. Сельская, шоссе Космонавтов, Челябинский тракт, ул. Чкалова, п. Пушкина, ул. Кирова, ул. Профсоюзная, Южный переход, ул. Грязнова, ул. Советская, ул. Гагарина, Западное шоссе, Пресная платина </t>
    </r>
  </si>
  <si>
    <t xml:space="preserve">46,8 км. </t>
  </si>
  <si>
    <t>автобус малого класса / 0 / автобус среднего класса/ 5/ автобус большого класса / 0</t>
  </si>
  <si>
    <t>с 01.09.2024 г.</t>
  </si>
  <si>
    <r>
      <t>ост. «ул. Коробова, 18» - ост. "с/т "Строитель - 8"</t>
    </r>
    <r>
      <t xml:space="preserve">
</t>
    </r>
    <r>
      <t>(с 16.04 по 16.10)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>/ ост. «ул. Коробова, 18» - ост. «Крольчатник»</t>
    </r>
    <r>
      <t xml:space="preserve">
</t>
    </r>
    <r>
      <t>(с 17.10 по 15.04)</t>
    </r>
    <r>
      <t xml:space="preserve">
</t>
    </r>
  </si>
  <si>
    <r>
      <t xml:space="preserve">Прямое направление: ост. "ул. Коробова, 18" - пр. Сиреневый - Калмыкова - Магуз - Станичная - шк. им. Ромазана - ул. Труда - Маршала Жукова - Курортная поликлиника - Трамвайная - Стройдвор - Плавательный бассейн - Доменщиков - Дом творчества - Сталеваров - Лесопарковая - пер. Советский - МСЧ - Горгаз - Правды - КБО - Ленинградская - к-р Родина - Ж/д больница - Хлебокомбинат - Хладокомбинат - АЗС «Шурави» - Сад №2 - ост. "с/т "Строитель -6 – ост. «с/т «Строитель-8»" </t>
    </r>
    <r>
      <t xml:space="preserve">
</t>
    </r>
    <r>
      <t>Обратное направление: ост. «с/т «Строитель-8 - ост. "с/т "Строитель -6" - АЗС "Шурави" - Сад № 5 - Сад № 2 - шоссе Дачное - АЗС "Шурави" - Донская - Хлебокомбинат - Ж/д больница - к-р Родина - Ленинградская - Трест "Магнитострой" - Правды - Горгаз - МСЧ - пер. Советский - Лесопарковая - Сталеваров - Доменщиков - Плавательный бассейн - Стройдвор - Трамвайная - Курортная поликлиника - Маршала Жукова - героя соцтруда Владислава Романова - шк.им. Ромазана - Станичная - Магуз - Калмыкова - пр. Сиреневый - ост. "ул. Коробова, 18"</t>
    </r>
    <r>
      <t xml:space="preserve">
</t>
    </r>
    <r>
      <t xml:space="preserve">
</t>
    </r>
    <r>
      <t>/ Прямое направление: ост. "ул. Коробова, 18" - пр. Сиреневый - Калмыкова - Магуз - Станичная - шк. им. Ромазана - ул. Труда - Маршала Жукова - Курортная поликлиника - Трамвайная - Стройдвор - Плавательный бассейн - Доменщиков - Дом творчества - Сталеваров - Лесопарковая - пер. Советский - МСЧ - Горгаз - Правды - КБО - Ленинградская - к-р Родина - Ж/д больница - Хлебокомбинат - Хладокомбинат - АЗС «Шурави» - Сад №2 - ост. "с/т "Строитель -6 – ост. "Крольчатник"</t>
    </r>
    <r>
      <t xml:space="preserve">
</t>
    </r>
    <r>
      <t>Обратное направление: ост. "Крольчатник"- ост. "с/т "Строитель -6" - АЗС "Шурави" - Сад № 5 - Сад № 2 - шоссе Дачное - АЗС "Шурави" - Донская - Хлебокомбинат - Ж/д больница - к-р Родина - Ленинградская - Трест "Магнитострой" - Правды - Горгаз - МСЧ - пер. Советский - Лесопарковая - Сталеваров - Доменщиков - Плавательный бассейн - Стройдвор - Трамвайная - Курортная поликлиника - Маршала Жукова - героя соцтруда Владислава Романова - шк.им. Ромазана - Станичная - Магуз - Калмыкова - пр. Сиреневый - ост. "ул. Коробова, 18"</t>
    </r>
    <r>
      <t xml:space="preserve">
</t>
    </r>
  </si>
  <si>
    <r>
      <t>Прямое направление:</t>
    </r>
    <r>
      <t xml:space="preserve">
</t>
    </r>
    <r>
      <t xml:space="preserve"> ул. Коробова - проезд Сиреневый - ул. Калмыкова - ул. Труда – </t>
    </r>
    <r>
      <t xml:space="preserve">
</t>
    </r>
    <r>
      <t>ул. Советская –</t>
    </r>
    <r>
      <t xml:space="preserve">
</t>
    </r>
    <r>
      <t xml:space="preserve"> ул. Доменщиков - ул. Галиуллина - ул. Советская – </t>
    </r>
    <r>
      <t xml:space="preserve">
</t>
    </r>
    <r>
      <t xml:space="preserve">ул. Вокзальная - шоссе Дачное </t>
    </r>
    <r>
      <t xml:space="preserve">
</t>
    </r>
    <r>
      <t xml:space="preserve">
</t>
    </r>
    <r>
      <t>Обратное направление: шоссе Дачное –</t>
    </r>
    <r>
      <t xml:space="preserve">
</t>
    </r>
    <r>
      <t xml:space="preserve"> ул. Вокзальная - ул. Советская – </t>
    </r>
    <r>
      <t xml:space="preserve">
</t>
    </r>
    <r>
      <t xml:space="preserve">ул. Галиуллина - ул. Доменщиков - ул. Советская – </t>
    </r>
    <r>
      <t xml:space="preserve">
</t>
    </r>
    <r>
      <t xml:space="preserve">ул. Труда – </t>
    </r>
    <r>
      <t xml:space="preserve">
</t>
    </r>
    <r>
      <t>ул. Калмыкова - проезд Сиреневый - ул. Коробова</t>
    </r>
    <r>
      <t xml:space="preserve">
</t>
    </r>
  </si>
  <si>
    <r>
      <t>20,3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 xml:space="preserve">
</t>
    </r>
    <r>
      <t>/20,5</t>
    </r>
    <r>
      <t xml:space="preserve">
</t>
    </r>
  </si>
  <si>
    <t>автобус малого класса / 30 автобус большого класса / 0</t>
  </si>
  <si>
    <t>не старше 13 лет - 18 ед., не старше 12 лет - 1 ед., не старше 11 лет - 2 ед., не старше 10 лет - 6 ед., не старше 9 лет - 3 ед</t>
  </si>
  <si>
    <t>ИП Добрышкин Евгений Петрович, ул. Профсоюзная, 20 744600891209</t>
  </si>
  <si>
    <t xml:space="preserve">к/п «ул. Коробова, 18» - ост. "с/т "Метизник"  </t>
  </si>
  <si>
    <r>
      <t xml:space="preserve">Прямое направление: к/п "ул.Коробова, 18 - пр. Сиреневый - Калмыкова - Магуз - Станичная - шк.им. Ромазана - Труда - Б.Ручьева - Энгельса - Гостиный двор - Завенягина - Политехнический колледж - Советской Армии - К.Маркса, 115 - Юность - Универмаг - Дружбы - Куранты - Гагарина - Общежитие МГТУ - Комсомольская - Театр оперы и балета - Первомайская -  Вокзальная, 35 - Чекалина - Хлебокомбинат - Хладокомбинат - АЗС Шурави - ост. "с/т "Метизник"                                         </t>
    </r>
    <r>
      <t xml:space="preserve">
</t>
    </r>
    <r>
      <t xml:space="preserve">Обратное направление: ост. "с/т "Метизник" - шоссе Дачное - АЗС Шурави - Донская - Хлебокомбинат - Зеленый рынок - Депо № 2 - Чекалина - пл. Привокзальная - Первомайская - Театр оперы и балета - Комсомольская - Центральный рынок - Гагарина - Куранты - Дружбы - Универмаг - Современник - К.Маркса, 115 - Советской Армии - Политехнический колледж - Завенягина - Семейный парк - Энгельса - Б.Ручьева - героя соцтруда Владислава Романова - шк. им. Ромазана - Станичная - Калмыкова - пр. Сиреневый - к/п "ул. Коробова, 18"     </t>
    </r>
  </si>
  <si>
    <r>
      <rPr>
        <rFont val="Times New Roman"/>
        <sz val="8"/>
        <u val="single"/>
      </rPr>
      <t>Прямое направление</t>
    </r>
    <r>
      <rPr>
        <rFont val="Times New Roman"/>
        <sz val="8"/>
      </rPr>
      <t xml:space="preserve">: ул. коробова - пр. Сиреневый - ул.Калмыкова - ул.Труда - просп.Карла Маркса - ул.Вокзальная  - шос. Дачное - ул. Малиновая     </t>
    </r>
    <r>
      <rPr>
        <rFont val="Times New Roman"/>
        <sz val="8"/>
        <u val="single"/>
      </rPr>
      <t>Обратное направление</t>
    </r>
    <r>
      <rPr>
        <rFont val="Times New Roman"/>
        <sz val="8"/>
      </rPr>
      <t>: ул. Малиновая, шоссе Дачное - ул. Вокзальная - просп. Карла Маркса - ул. Труда - ул. Калмыкова - пр. Сиреневый - ул. Коробова</t>
    </r>
  </si>
  <si>
    <t>автобус малого                      класса / 25                                            автобус большого класса / 0</t>
  </si>
  <si>
    <t>не старше 13 лет - 19 ед., не старше 11 лет - 2 ед., не старше 10 лет - 2ед., не старше 9 лет - 2 ед.</t>
  </si>
  <si>
    <t>ИП Лакницкий Владимир Романович,                ул. Бестужева, 19  744511613094</t>
  </si>
  <si>
    <t xml:space="preserve">к/п «ул. Калмыкова, 16» - ост. "с/т "Калибровщик"  </t>
  </si>
  <si>
    <t xml:space="preserve">Прямое направление: к/п «ул. Калмыкова, 16» - пр. Сиреневый - Калмыкова - Магуз - Станичная - шк.им.Ромазана - Труда - Б. Ручьева - Энгельса - Завенягина - Политехнический колледж - Советской Армии - К.Маркса, 115 - пл.Мира - Цирк - Южный переход - ТЭЦ - Профсоюзная - Кирова - Кирова, 70 - пл. Комсомольская- Автобаза - Луговая -  Автошкола - Прокатмонтаж - п. Брусковый - п. Березки - Башик - 8 проходная - МКЗ - п. Новосеверный - Салтыкова-Щедрина - ЛПЦ - «с/т «Калибровщик»                 Обратное направление: «с/т «Калибровщик» - ЛПЦ - Салтыкова-Щедрина - п. Новосеверный - МКЗ - 8-я проходная - Башик - п. Березки - п. Брусковый - Прокатмонтаж - Автошкола - Луговая - Автобаза - пл. Комсомольская - Кирова, 70 - Кирова - Профсоюзная - ТЭЦ - Южный переход - Современник - К.Маркса, 115 - Советской Армии - Политехнический колледж - Завенягина - Энгельса - Б.Ручьева - героя соцтруда Владислава Романова - шк.им. Ромазана - Станичная - Калмыкова - пр. Сиреневый - к/п "ул. Калмыкова, 16" </t>
  </si>
  <si>
    <r>
      <rPr>
        <rFont val="Times New Roman"/>
        <sz val="8"/>
        <u val="single"/>
      </rPr>
      <t>Прямое направление</t>
    </r>
    <r>
      <rPr>
        <rFont val="Times New Roman"/>
        <sz val="8"/>
      </rPr>
      <t xml:space="preserve">: ул. Калмыкова - ул. Труда – просп. Карла Маркса – ул. Грязнова – Южный переход - ул. Профсоюзная - ул. Кирова – ул. Пржевальского - ул. 9 мая – шоссе Верхнеуральское - проезд Листопрокатный                </t>
    </r>
    <r>
      <rPr>
        <rFont val="Times New Roman"/>
        <sz val="8"/>
        <u val="single"/>
      </rPr>
      <t>Обратное направление</t>
    </r>
    <r>
      <rPr>
        <rFont val="Times New Roman"/>
        <sz val="8"/>
      </rPr>
      <t>: проезд Листопрокатный - шоссе Верхнеуральское - ул. 9 мая - ул. Пржевальского - ул. Кирова - ул. Профсоюзная - Южный переход - ул. Грязнова - просп. Карла Маркса - ул. Труда - ул. Калмыкова</t>
    </r>
  </si>
  <si>
    <t>автобус малого                       класса / 25                                            автобус большого класса / 0</t>
  </si>
  <si>
    <t>более 10 лет</t>
  </si>
  <si>
    <t>ИП Ефимов Сергей Андреевич ул. Тимирязева, 30/1  744605205157</t>
  </si>
  <si>
    <t xml:space="preserve">к/п "Правобережные очистные сооружения, д. 1" - ост. "Элеватор"  </t>
  </si>
  <si>
    <t>Прямое направление: к/п "Правобережные очистные сооружения, д. 1" - Молжив - пос. Приуральский - Плодопитомник - Сады Магнитострой - Калмыкова, 16 - пр. Сиреневый - Калмыкова - Магуз - Станичная - шк.им. Ромазана - Труда - Б. Ручьева - Энгельса - Завенягина - Политехнический колледж - Советской Армии - К. Маркса,115 - Юность - Универмаг - Дружбы - Куранты - Гагарина -  Уральская -  пл. Привокзальная - Ленина - ДДН - Химчистка - Гора Пугачева - Овощехранилище - ККЦ - Среднеуральская - Гранитная - 14 участок - пос. Новосеверный - Школа - Клуб - Бахметьева, 49 - Сельхозтехника - ост. «Элеватор»                                            Обратное направление: ост. «Элеватор» - Сельхозтехника - Бахметьева, 49 - Клуб - Школа - пос. Новосеверный - 14 участок - Гранитная - Среднеуральская - ККЦ - Овощехранилище - Гора Пугачева - Гаражи - Химчистка - ДДН - пл. Привокзальная - Уральская  - Гагарина - Куранты - Дружбы - Универмаг - Современник - К.Маркса, 115 - Советской Армии - Политехнический колледж - Завенягина - Энгельса - Б.Ручьева - героя соцтруда Владислава Романова - шк.им. Ромазана - Станичная - Калмыкова - пр. Сиреневый - ул. Калмыкова, 16 - Сады магнитострой - Плодопитомник - пос. Приуральский - к/п "Правобережные очистные сооружения, д. 1"</t>
  </si>
  <si>
    <r>
      <t xml:space="preserve">Прямое направление: ул. Калмыкова - ул. Труда - просп. Карла Маркса - ул. Вокзальная - просп. Ленина - ул. Московская - Северный переход - ул. 9 мая - ул. Локомотивная - ул. Бахметьева - ул. Заготовительная                              </t>
    </r>
    <r>
      <rPr>
        <rFont val="Times New Roman"/>
        <sz val="8"/>
        <u val="single"/>
      </rPr>
      <t>Обратное направление</t>
    </r>
    <r>
      <rPr>
        <rFont val="Times New Roman"/>
        <sz val="8"/>
      </rPr>
      <t xml:space="preserve">: ул. Заготовительная - ул. Бахметьева - ул. Локомотивная - ул. 9 мая - Северный переход -ул. Московская - просп. Ленина - ул. Вокзальная - просп. Карла Маркса - ул. Труда - ул. Калмыкова    </t>
    </r>
  </si>
  <si>
    <t>Прямое направление: 28,03                                   Обратное направление: 27,78</t>
  </si>
  <si>
    <t>автобус малого              класса / 30                                            автобус большого класса / 0</t>
  </si>
  <si>
    <t>вместитмость ТС - 14 и более мест для сидения</t>
  </si>
  <si>
    <t>Свидетельство № 000058 от 15.11.2017 г.</t>
  </si>
  <si>
    <r>
      <t xml:space="preserve">ИП Ялинский Павел Евгеньевич, ул. Виноградная 21/2 </t>
    </r>
    <r>
      <t xml:space="preserve">
</t>
    </r>
    <r>
      <t>744500256490</t>
    </r>
  </si>
  <si>
    <t xml:space="preserve">КГЗ «Соты» -ост. "Цемзавод"  </t>
  </si>
  <si>
    <r>
      <t>Прямое направление: КГЗ «Соты» - ост. "с/т "Им. Мичурина-2" -  ТЦ Метро - Советская, 225/1 - Поликлиника Южная - Советская, 205 -   Курортная поликлиника - Маршала Жукова - Труда - Б.Ручьева - Энгельса - Гостиный двор - Завенягина - Политехнический колледж - Советской Армии - К.Маркса, 115 - Юность - Универмаг - Дружбы - Драмтеатр - Центральный стадион - Поликлиника - Чапаева - Энергия - пл. Носова - пл. Свердлова - Спортшкола - ДДН - Химчистка - Гаражи -  Сады - Пост ГИБДД - пос. Цементников - Цемзавод</t>
    </r>
    <r>
      <t xml:space="preserve">
</t>
    </r>
    <r>
      <t>Обратное направление: Цемзавод - пос. Цементников - Пост ГИБДД - Сады - Химчистка - ДДН - Спортшкола - пл. Свердлова - пл. Носова - Чапаева - Поликлиника - Центральный стадион - Драмтеатр - Куранты - Дружбы - Универмаг - Современник - К.Маркса, 115 - Советской Армии - Политехнический колледж - Завенягина - Семейный парк -  Энгельса - Б.Ручьева - Труда - Маршала Жукова - Курортная поликлиника - 142 мкр - героя соцтруда Михаила Сорокина - 50-летия Магнитки - Поликлиника Южная - Зеленый лог, 50 -  ЖК Молодежный - ТЦ Метро -  ост. "с/т "Им. Мичурина-2" - КГЗ «Соты»</t>
    </r>
  </si>
  <si>
    <r>
      <t xml:space="preserve">Прямое направление: шоссе Западное - </t>
    </r>
    <r>
      <t xml:space="preserve">
</t>
    </r>
    <r>
      <t xml:space="preserve">ул. 50-летия Магнитки - ул. ул. Советская - ул. Труда - просп. Карла Маркса - </t>
    </r>
    <r>
      <t xml:space="preserve">
</t>
    </r>
    <r>
      <t xml:space="preserve">ул. имени газеты "Правда" - просп. Ленина - ул. Октябрьская - ул.  Строителей - ул. Николая Шишка - ул. Московская – Северный переход - проезд Мостовой - ул. Цементная - шоссе Белорецкое        </t>
    </r>
    <r>
      <t xml:space="preserve">
</t>
    </r>
    <r>
      <t>Обратное направление: шоссе Белорецкое – ул. Цементная –проезд Мостовой - Севернвй переход - ул. Московская - ул. Николая Шишка - ул. Строителей - ул. Октябрьская - просп. Ленина - ул. имени газеты "Правды" - просп. Карла Маркса - ул. Труда - ул. Советская - ул. 50-летия Магнитки - шоссе Западное</t>
    </r>
    <r>
      <t xml:space="preserve">
</t>
    </r>
    <r>
      <t xml:space="preserve">
</t>
    </r>
  </si>
  <si>
    <t>автобус малого                              класса / 30                                            автобус большого класса / 0</t>
  </si>
  <si>
    <t>не старше 10 лет</t>
  </si>
  <si>
    <t>ост "пос. Светлый" - ост. "с/т "Металлург-2"</t>
  </si>
  <si>
    <r>
      <t xml:space="preserve">Прямое направление: ост. "пос. Светлый" -  Тевосяна, 15 - Тевосяна, 11 - Автостоянка - Курортная поликлиника - Маршала Жукова - Труда - Б. Ручьева - Энгельса -Гостиный двор -  Завенягина - Поитехнический колледж - Советской Армии - К. Маркса, 115 - Современник - Юность - Универмаг - Правды - Куранты - Гагарина - Центральный  рынок - Общежитие МГТУ -  Комсомольская - Театр оперы и балета - Первомайская - Вокзальная, 35 - Чекалина - Хлебокомбинат - Хладокомбинат - АЗС "Шурави" - Сад № 2 - ост. "с/т "Металлург-2"                                      </t>
    </r>
    <r>
      <t xml:space="preserve">
</t>
    </r>
    <r>
      <t xml:space="preserve">Обратное направление: ост. "с/т "Металлург-2" - Сад № 5 - Сад № 2 - шоссе Дачное - АЗС "Шурави" - Донская - Хлебокомбинат - Зеленый рынок - Депо № 2 - Чекалина - пл. Привокзальная - Первомайская - Театр оперы и балета - Комсомольская - Центральный рынок - Гагарина - Куранты - Правды - Универмаг - Современник - К.Маркса, 115 - Советской Армии - Политехнический колледж - Завенягина - Семейный парк - Энгельса - Б.Ручьева - Труда - Маршала Жукова - Курортная поликлиника - Автостоянка - Тевосяна, 2 - Школа-интернат № 3 - ост. "пос. Светлый"                           </t>
    </r>
  </si>
  <si>
    <r>
      <rPr>
        <rFont val="Times New Roman"/>
        <sz val="8"/>
        <u val="single"/>
      </rPr>
      <t>Прямое направление</t>
    </r>
    <r>
      <rPr>
        <rFont val="Times New Roman"/>
        <sz val="8"/>
      </rPr>
      <t xml:space="preserve">: ул. 50 летия Магнитки - ул.Тевосяна - ул.Труда - просп.Карла Маркса - ул.Вокзальная - шоссе Дачное                               </t>
    </r>
    <r>
      <rPr>
        <rFont val="Times New Roman"/>
        <sz val="8"/>
        <u val="single"/>
      </rPr>
      <t>Обратное направление</t>
    </r>
    <r>
      <rPr>
        <rFont val="Times New Roman"/>
        <sz val="8"/>
      </rPr>
      <t>:  шоссе Дачное - ул. Вокзальная - просп. Карла Маркса - ул. Труда - ул. Тевосяна - ул. 50 летия Магнитки</t>
    </r>
  </si>
  <si>
    <t>автобус малого                               класса / 20                                            автобус большого класса / 0</t>
  </si>
  <si>
    <t>не старше 13 лет - 18 ед., не старше 11 лет - 2 ед.</t>
  </si>
  <si>
    <t xml:space="preserve">ост. "ул. Коробова, 18" - ост. "ЯВ 48/18 " </t>
  </si>
  <si>
    <t>Прямое направление: ост. "ул. Коробова, 18" - пр. Сиреневый - Калмыкова - Магуз - Станичная - Детская поликлиника - 136 мкр - 134 мкр - ТЦ "Европейский" - Арена "Металлург" - Дворец им. И.Х. Ромазана - Дом обороны - Музей - Обувная фабрика - Цирк - Центральная городская ярмарка - ТЭЦ - Профсоюзная - Кирова - Кирова, 70 - пл. Комсомольская - поликлиника ММК-Метиз - ММК-Метиз - Метизников - Пушкина - пл. Победы - Чайковского - Фрунзе - Полевая - ост. "ЯВ 48/18"                                                                                                                           Обратное направление:  ост. "ЯВ 48/18" - Полевая - Фрунзе - Чайковского - пл. Победы - Пушкина - Метизников - ММК-Метиз -поликлиника ММК-Метиз - пл. Комсомольская - Кирова, 70 - Кирова - Профсоюзная - ТЭЦ - Центральная городская ярмарка - Обувная фабрика - Музей - Дом обороны - Дворец им. И.Х. Ромазана - Арена "Металлург" - ТЦ "Европейский" - 134 мкр - Пенсионный фонд - Детская поликлиника - Станичная - Магуз - Калмыкова - пр. Сиреневый - ост. "ул. Коробова, 18"</t>
  </si>
  <si>
    <t xml:space="preserve">Прямое направление: ул. Коробова - проезд Сиреневый - ул. Калмыкова - ул. Труда - просп. Ленина - ул. Грязнова - Южный переход - ул. Профсоюзная -ул. Кирова - просп. Пушкина - ул. Чкалова - ул. Полевая                      Обратное направление:  ул. Полевая - ул. Чкалова - просп. Пушкина - ул. Кирова - ул. Профсоюзная - Южный переход - ул. Грязнова - просп. Ленина - ул. Труда - ул. Калмыкова - проезд Сиреневый - ул. Коробова </t>
  </si>
  <si>
    <t xml:space="preserve">не старше 13 лет </t>
  </si>
  <si>
    <t>ост. "ул. Коробова, 18" - ост. "пл. Привокзальная"</t>
  </si>
  <si>
    <r>
      <t xml:space="preserve">Прямое направление: ост. "ул. Коробова, 18" - пр.Сиреневый - Калмыкова - Магуз - Станичная – школа им. И.Х. Ромазана – Труда – Жукова – Курортная поликлиника -Трамвайная – Стройдвор – Плавательный бассейн – Советская, 175 - парк Притяжение - Советская, 161 – Лесопарковая – переулок Советский – Советская – Консерватория - Юность - Универмаг - Куранты - Гагарина – Центральный рынок - Комсомольская – Общежитие МГТУ – Театр оперы и балета - Первомайская - пл. Привокзальная                                   </t>
    </r>
    <r>
      <t xml:space="preserve">
</t>
    </r>
    <r>
      <t xml:space="preserve">Обратное направление: ост."пл. Привокзальная" - Первомайская – Театр оперы и балета - Комсомольская – Центральный рынок - Гагарина - Куранты - Универмаг – Аэропорт – магазин Южный – Советская – Медсанчасть –переулок Советский – Советская, 161 - парк Притяжение – Советская, 175 - Плавательный бассейн – Стройдвор – Трамвайная – Курортная поликлиника – Жукова – Труда – школа им. И.Х. Ромазана - Станичная - Магуз - Калмыкова - пр. Сиреневый - ост. "ул. Коробова, 18"                </t>
    </r>
  </si>
  <si>
    <r>
      <t>Прямое направление</t>
    </r>
    <r>
      <rPr>
        <rFont val="Times New Roman"/>
        <color theme="1" tint="0"/>
        <sz val="8"/>
        <u val="none"/>
      </rPr>
      <t xml:space="preserve">: ул.Коробова - проезд Сиреневый - ул.Калмыкова - ул.Труда – ул. Советская - ул. Грязнова - просп.Карла Маркса - ул. Вокзальная                                         </t>
    </r>
    <r>
      <rPr>
        <rFont val="Times New Roman"/>
        <color theme="1" tint="0"/>
        <sz val="8"/>
        <u val="single"/>
      </rPr>
      <t>Обратное направление</t>
    </r>
    <r>
      <rPr>
        <rFont val="Times New Roman"/>
        <color theme="1" tint="0"/>
        <sz val="8"/>
        <u val="none"/>
      </rPr>
      <t>: ул. Вокзальная - просп. Карла Маркса - ул. Грязнова – ул. Советская - ул. Труда - ул. Калмыкова - ул. Коробова</t>
    </r>
  </si>
  <si>
    <t>автобус малого                       класса / 20                                            автобус большого класса / 0</t>
  </si>
  <si>
    <t xml:space="preserve"> "пл. Победы"-"поселок Куйбас"</t>
  </si>
  <si>
    <r>
      <rPr>
        <rFont val="Times New Roman"/>
        <color theme="1" tint="0"/>
        <sz val="8"/>
        <u val="single"/>
      </rPr>
      <t>Прямое направление: ост. "</t>
    </r>
    <r>
      <rPr>
        <rFont val="Times New Roman"/>
        <color theme="1" tint="0"/>
        <sz val="8"/>
        <u val="none"/>
      </rPr>
      <t xml:space="preserve"> Пл.Победы"- Сантехстрой - Штамповочный завод - Спутник-Мясокомбинат - пос.Куйбас</t>
    </r>
    <r>
      <t xml:space="preserve">
</t>
    </r>
    <r>
      <rPr>
        <rFont val="Times New Roman"/>
        <color theme="1" tint="0"/>
        <sz val="8"/>
        <u val="single"/>
      </rPr>
      <t>Обратное направление: "</t>
    </r>
    <r>
      <rPr>
        <rFont val="Times New Roman"/>
        <color theme="1" tint="0"/>
        <sz val="8"/>
        <u val="none"/>
      </rPr>
      <t>пос. Куйбас" - Мясокомбинат - Спутник - Штамповочный завод - Сантехстрой - Пл. Победы</t>
    </r>
  </si>
  <si>
    <r>
      <rPr>
        <rFont val="Times New Roman"/>
        <color theme="1" tint="0"/>
        <sz val="8"/>
        <u val="single"/>
      </rPr>
      <t xml:space="preserve">Прямое направление: </t>
    </r>
    <r>
      <rPr>
        <rFont val="Times New Roman"/>
        <color theme="1" tint="0"/>
        <sz val="8"/>
        <u val="none"/>
      </rPr>
      <t>Пл. Победы -  просп. Пушкина - ул.Маяковского - ул. Красноармейская - ул. Шоссейная - Штамповочный завод - ул. Вольная - ул. Лазника - ул. Калиновая - п</t>
    </r>
    <r>
      <rPr>
        <rFont val="Times New Roman"/>
        <color theme="1" tint="0"/>
        <sz val="8"/>
        <u val="none"/>
      </rPr>
      <t>ос. Куйбас.</t>
    </r>
    <r>
      <t xml:space="preserve">
</t>
    </r>
    <r>
      <rPr>
        <rFont val="Times New Roman"/>
        <color theme="1" tint="0"/>
        <sz val="8"/>
        <u val="none"/>
      </rPr>
      <t>Обратное направление:</t>
    </r>
    <r>
      <rPr>
        <rFont val="Times New Roman"/>
        <color theme="1" tint="0"/>
        <sz val="8"/>
        <u val="none"/>
      </rPr>
      <t xml:space="preserve"> </t>
    </r>
    <r>
      <rPr>
        <rFont val="Times New Roman"/>
        <color theme="1" tint="0"/>
        <sz val="8"/>
        <u val="none"/>
      </rPr>
      <t>Поселок Куйбас - ул. Калиновая - ул. Лазника - ул.Вольная - ул. Шоссейная - ул. Красноармейская - ул. Маяковского - просп. Пушкина - пл. Победы</t>
    </r>
  </si>
  <si>
    <t>30,2 км.</t>
  </si>
  <si>
    <t>автобус малого   класса /1/ автобус среднего класса/0/ автобус большого класса / 0/</t>
  </si>
  <si>
    <r>
      <rPr>
        <rFont val="Times New Roman"/>
        <color theme="1" tint="0"/>
        <sz val="8"/>
      </rPr>
      <t>с 16.08.2024 г.</t>
    </r>
  </si>
  <si>
    <t>"просп. Карла Маркса, 235" - "ост. "Березки"</t>
  </si>
  <si>
    <r>
      <t xml:space="preserve">Прямое направление: просп. Карла Маркса, 235 - Зеленый лог - Зеленый лог, 39 - поликлиника Южная -  Советская, 205 –  Трамвайная - Стройдвор - Плавательный бассейн - Феодосия Воронова - Дом творчества - Завенягина - Политехнический колледж - Советской Армии - К. Маркса, 115 – пл. Мира - Универмаг - Куранты - Гагарина - Драмтеатр - Центральный стадион - Поликлиника - Чапаева  - Энергия - Строителей - пл. Свердлова - Дворец спорта – Дом дружбы народов - Химчистка –  Овощехранилище - ККЦ - 14 участок - "МКЗ" - 8-я проходная -  ул. Димитрова, 79 - Шубина, 21 -ул. Киевская, 18 - ул. Димитрова, 11 -  "ост. "Березки"                                                 </t>
    </r>
    <r>
      <t xml:space="preserve">
</t>
    </r>
    <r>
      <t>Обратное направление: "ост. Березки" - ул. Димитрова, 11 - Киевская, 18 - Шубина, 21 - ул. Димитрова, 79 - 8-я проходная - "МКЗ" - 14 участок -  ККЦ -  Гаражи - Химчистка – Дом дружбы народов - Дворец спорта - пл. Свердлова - Строителей - Чапаева - Поликлиника - Центральный стадион - Драмтеатр - Гагарина - Куранты -  Универмаг - Современник - К.Маркса, 115 - Советской Армии - Политехнический колледж - Завенягина -  Дом творчества - Феодосия Воронова - Плавательный бассейн - Стройдвор -Трамвайная - 142 мкр - героя соцтруда Михаила Сорокина - 50-летия Магнитки - поликлиника Южная - 144 мкр. - Зеленый лог, 35 - просп. К.Маркса, 224 – к/п «просп. Карла Маркса, 235"</t>
    </r>
    <r>
      <t xml:space="preserve">
</t>
    </r>
  </si>
  <si>
    <t>Прямое направление: просп. Карла Маркса - ул. Зеленый лог - ул. Советская - ул. Доменщиков - ул. Завенягина - просп. Карла Маркса - ул. Гагарина - ул. Октябрьская - ул. Строителей - ул. Николая Шишка - ул. Московская - Северный переход - ул. 9 мая - ул. Пржевальского - ул. Калибровщиков - ул. Станционная - ул. Димитрова - ул. Надеждина - пер. Школьный -ул. Бибишева - ул.Щорса                               Обратное направление: ул. Щорса - ул. Бибишева - пер. Школьный - ул. Надеждина - ул. Димитрова - ул. Станционная -ул. Калибровщиков - ул. Пржевальского - ул. 9 мая - Северный переход - ул. Московская - ул. Николая Шишка - ул. Строителей - ул. Октябрьская - ул. Гагарина - просп. Карла Маркса - ул. Завенягина - ул. Доменщиков - ул. Советская - ул. Зеленый лог – просп. Карла Маркса</t>
  </si>
  <si>
    <t>не старше 7 лет - 4 ед. большого класса, не старше 5 лет - 30 ед.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</si>
</sst>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" formatCode="0.0" numFmtId="1001"/>
    <numFmt co:extendedFormatCode="0.00" formatCode="0.00" numFmtId="1002"/>
  </numFmts>
  <fonts count="16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b val="true"/>
      <color theme="1" tint="0"/>
      <sz val="11"/>
    </font>
    <font>
      <name val="Times New Roman"/>
      <color rgb="000000" tint="0"/>
      <sz val="11"/>
      <u val="none"/>
    </font>
    <font>
      <name val="Times New Roman"/>
      <color theme="1" tint="0"/>
      <sz val="11"/>
      <u val="single"/>
    </font>
    <font>
      <name val="Times New Roman"/>
      <color theme="1" tint="0"/>
      <sz val="8"/>
    </font>
    <font>
      <name val="Times New Roman"/>
      <sz val="8"/>
    </font>
    <font>
      <name val="Times New Roman"/>
      <color rgb="FF0000" tint="0"/>
      <sz val="8"/>
    </font>
    <font>
      <name val="Times New Roman"/>
      <color rgb="000000" tint="0"/>
      <sz val="8"/>
    </font>
    <font>
      <name val="Times New Roman"/>
      <sz val="7.80000019073486"/>
    </font>
    <font>
      <name val="Times New Roman"/>
      <sz val="7.5"/>
    </font>
    <font>
      <name val="Times New Roman"/>
      <color rgb="000000" tint="0"/>
      <sz val="8"/>
      <u val="single"/>
    </font>
    <font>
      <name val="Times New Roman"/>
      <color theme="1" tint="0"/>
      <sz val="8"/>
      <u val="single"/>
    </font>
    <font>
      <name val="Times New Roman"/>
      <sz val="10"/>
    </font>
    <font>
      <name val="Times New Roman"/>
      <sz val="6.40000009536743"/>
    </font>
  </fonts>
  <fills count="4">
    <fill>
      <patternFill patternType="none"/>
    </fill>
    <fill>
      <patternFill patternType="gray125"/>
    </fill>
    <fill>
      <patternFill patternType="solid">
        <fgColor theme="9" tint="0.599993896298105"/>
      </patternFill>
    </fill>
    <fill>
      <patternFill patternType="solid">
        <fgColor theme="0" tint="0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Fill="true" applyFont="true" applyNumberFormat="true" borderId="0" fillId="2" fontId="1" numFmtId="1000" quotePrefix="false"/>
    <xf applyAlignment="true" applyFont="true" applyNumberFormat="true" borderId="0" fillId="0" fontId="2" numFmtId="1000" quotePrefix="false">
      <alignment horizontal="right" vertical="center"/>
    </xf>
    <xf applyAlignment="true" applyFont="true" applyNumberFormat="true" borderId="0" fillId="0" fontId="2" numFmtId="1000" quotePrefix="false">
      <alignment horizontal="left" vertical="center"/>
    </xf>
    <xf applyAlignment="true" applyFont="true" applyNumberFormat="true" borderId="0" fillId="0" fontId="3" numFmtId="1000" quotePrefix="false">
      <alignment horizontal="center" vertical="center"/>
    </xf>
    <xf applyAlignment="true" applyFont="true" applyNumberFormat="true" borderId="0" fillId="0" fontId="2" numFmtId="1000" quotePrefix="false">
      <alignment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Alignment="true" applyFill="true" applyFont="true" applyNumberFormat="true" borderId="0" fillId="2" fontId="2" numFmtId="1000" quotePrefix="false">
      <alignment horizontal="right" vertical="center"/>
    </xf>
    <xf applyAlignment="true" applyFill="true" applyFont="true" applyNumberFormat="true" borderId="0" fillId="2" fontId="3" numFmtId="1000" quotePrefix="false">
      <alignment horizontal="center" vertical="center"/>
    </xf>
    <xf applyAlignment="true" applyBorder="true" applyFill="true" applyFont="true" applyNumberFormat="true" borderId="1" fillId="3" fontId="6" numFmtId="1000" quotePrefix="false">
      <alignment horizontal="center" vertical="center" wrapText="true"/>
    </xf>
    <xf applyAlignment="true" applyBorder="true" applyFill="true" applyFont="true" applyNumberFormat="true" borderId="1" fillId="3" fontId="7" numFmtId="1000" quotePrefix="false">
      <alignment horizontal="center" vertical="center" wrapText="true"/>
    </xf>
    <xf applyAlignment="true" applyBorder="true" applyFill="true" applyFont="true" applyNumberFormat="true" borderId="1" fillId="3" fontId="7" numFmtId="1001" quotePrefix="false">
      <alignment horizontal="center" vertical="center" wrapText="true"/>
    </xf>
    <xf applyAlignment="true" applyFill="true" applyFont="true" applyNumberFormat="true" borderId="0" fillId="3" fontId="7" numFmtId="1001" quotePrefix="false">
      <alignment horizontal="center" vertical="center" wrapText="true"/>
    </xf>
    <xf applyAlignment="true" applyFill="true" applyFont="true" applyNumberFormat="true" borderId="0" fillId="3" fontId="7" numFmtId="1000" quotePrefix="false">
      <alignment horizontal="center" vertical="center" wrapText="true"/>
    </xf>
    <xf applyAlignment="true" applyFill="true" applyFont="true" applyNumberFormat="true" borderId="0" fillId="3" fontId="8" numFmtId="1000" quotePrefix="false">
      <alignment horizontal="center" vertical="center" wrapText="true"/>
    </xf>
    <xf applyAlignment="true" applyBorder="true" applyFill="true" applyFont="true" applyNumberFormat="true" borderId="1" fillId="3" fontId="6" numFmtId="14" quotePrefix="false">
      <alignment horizontal="center" vertical="center" wrapText="true"/>
    </xf>
    <xf applyAlignment="true" applyFill="true" applyFont="true" applyNumberFormat="true" borderId="0" fillId="3" fontId="9" numFmtId="1000" quotePrefix="false">
      <alignment horizontal="center" vertical="center" wrapText="true"/>
    </xf>
    <xf applyAlignment="true" applyBorder="true" applyFill="true" applyFont="true" applyNumberFormat="true" borderId="1" fillId="3" fontId="9" numFmtId="1000" quotePrefix="false">
      <alignment horizontal="center" vertical="center" wrapText="true"/>
    </xf>
    <xf applyAlignment="true" applyBorder="true" applyFill="true" applyFont="true" applyNumberFormat="true" borderId="1" fillId="3" fontId="10" numFmtId="1000" quotePrefix="false">
      <alignment horizontal="center" vertical="center" wrapText="true"/>
    </xf>
    <xf applyAlignment="true" applyBorder="true" applyFill="true" applyFont="true" applyNumberFormat="true" borderId="1" fillId="3" fontId="11" numFmtId="1000" quotePrefix="false">
      <alignment horizontal="center" vertical="center" wrapText="true"/>
    </xf>
    <xf applyAlignment="true" applyBorder="true" applyFill="true" applyFont="true" applyNumberFormat="true" borderId="1" fillId="3" fontId="7" numFmtId="1000" quotePrefix="false">
      <alignment horizontal="left" vertical="top" wrapText="true"/>
    </xf>
    <xf applyAlignment="true" applyBorder="true" applyFill="true" applyFont="true" applyNumberFormat="true" borderId="1" fillId="3" fontId="7" numFmtId="1000" quotePrefix="false">
      <alignment vertical="center" wrapText="true"/>
    </xf>
    <xf applyAlignment="true" applyBorder="true" applyFill="true" applyFont="true" applyNumberFormat="true" borderId="2" fillId="3" fontId="6" numFmtId="1000" quotePrefix="false">
      <alignment horizontal="center" vertical="center" wrapText="true"/>
    </xf>
    <xf applyAlignment="true" applyFill="true" applyFont="true" applyNumberFormat="true" borderId="0" fillId="3" fontId="6" numFmtId="1000" quotePrefix="false">
      <alignment vertical="center" wrapText="true"/>
    </xf>
    <xf applyAlignment="true" applyBorder="true" applyFill="true" applyFont="true" applyNumberFormat="true" borderId="2" fillId="3" fontId="7" numFmtId="1000" quotePrefix="false">
      <alignment horizontal="center" vertical="center" wrapText="true"/>
    </xf>
    <xf applyAlignment="true" applyBorder="true" applyFill="true" applyFont="true" applyNumberFormat="true" borderId="1" fillId="3" fontId="12" numFmtId="1000" quotePrefix="false">
      <alignment horizontal="center" vertical="center" wrapText="true"/>
    </xf>
    <xf applyAlignment="true" applyBorder="true" applyFill="true" applyFont="true" applyNumberFormat="true" borderId="2" fillId="3" fontId="7" numFmtId="1001" quotePrefix="false">
      <alignment horizontal="center" vertical="center" wrapText="true"/>
    </xf>
    <xf applyAlignment="true" applyBorder="true" applyFill="true" applyFont="true" applyNumberFormat="true" borderId="1" fillId="3" fontId="6" numFmtId="1000" quotePrefix="false">
      <alignment vertical="center" wrapText="true"/>
    </xf>
    <xf applyAlignment="true" applyFill="true" applyFont="true" applyNumberFormat="true" borderId="0" fillId="3" fontId="6" numFmtId="1000" quotePrefix="false">
      <alignment horizontal="center" vertical="center" wrapText="true"/>
    </xf>
    <xf applyAlignment="true" applyFill="true" applyFont="true" applyNumberFormat="true" borderId="0" fillId="3" fontId="13" numFmtId="1000" quotePrefix="false">
      <alignment horizontal="center" vertical="center" wrapText="true"/>
    </xf>
    <xf applyAlignment="true" applyBorder="true" applyFill="true" applyFont="true" applyNumberFormat="true" borderId="1" fillId="3" fontId="9" numFmtId="14" quotePrefix="false">
      <alignment horizontal="center" vertical="center" wrapText="true"/>
    </xf>
    <xf applyAlignment="true" applyBorder="true" applyFill="true" applyFont="true" applyNumberFormat="true" borderId="1" fillId="3" fontId="7" numFmtId="1000" quotePrefix="false">
      <alignment vertical="top" wrapText="true"/>
    </xf>
    <xf applyAlignment="true" applyBorder="true" applyFill="true" applyFont="true" applyNumberFormat="true" borderId="1" fillId="3" fontId="7" numFmtId="1002" quotePrefix="false">
      <alignment horizontal="center" vertical="center" wrapText="true"/>
    </xf>
    <xf applyAlignment="true" applyBorder="true" applyFill="true" applyFont="true" applyNumberFormat="true" borderId="1" fillId="3" fontId="13" numFmtId="1000" quotePrefix="false">
      <alignment horizontal="center" vertical="center" wrapText="true"/>
    </xf>
    <xf applyAlignment="true" applyBorder="true" applyFill="true" applyFont="true" applyNumberFormat="true" borderId="3" fillId="3" fontId="7" numFmtId="1001" quotePrefix="false">
      <alignment horizontal="center" vertical="center" wrapText="true"/>
    </xf>
    <xf applyAlignment="true" applyBorder="true" applyFill="true" applyFont="true" applyNumberFormat="true" borderId="1" fillId="3" fontId="13" numFmtId="1000" quotePrefix="false">
      <alignment vertical="center" wrapText="true"/>
    </xf>
    <xf applyAlignment="true" applyBorder="true" applyFill="true" applyFont="true" applyNumberFormat="true" borderId="1" fillId="3" fontId="14" numFmtId="1000" quotePrefix="false">
      <alignment horizontal="center" vertical="center" wrapText="true"/>
    </xf>
    <xf applyBorder="true" applyFill="true" applyFont="true" applyNumberFormat="true" borderId="1" fillId="3" fontId="1" numFmtId="1000" quotePrefix="false"/>
    <xf applyAlignment="true" applyFont="true" applyNumberFormat="true" borderId="0" fillId="0" fontId="6" numFmtId="1000" quotePrefix="false">
      <alignment horizontal="center" vertical="center" wrapText="true"/>
    </xf>
    <xf applyAlignment="true" applyFont="true" applyNumberFormat="true" borderId="0" fillId="0" fontId="8" numFmtId="1000" quotePrefix="false">
      <alignment horizontal="center" vertical="center" wrapText="true"/>
    </xf>
    <xf applyAlignment="true" applyBorder="true" applyFill="true" applyFont="true" applyNumberFormat="true" borderId="1" fillId="3" fontId="15" numFmtId="1000" quotePrefix="false">
      <alignment horizontal="center"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Q67"/>
  <sheetViews>
    <sheetView showZeros="true" workbookViewId="0">
      <pane activePane="bottomLeft" state="frozen" topLeftCell="A14" xSplit="0" ySplit="13"/>
    </sheetView>
  </sheetViews>
  <sheetFormatPr baseColWidth="8" customHeight="false" defaultColWidth="9.14062530925693" defaultRowHeight="15" zeroHeight="false"/>
  <cols>
    <col customWidth="true" max="1" min="1" outlineLevel="0" width="3.28515615814805"/>
    <col customWidth="true" max="2" min="2" outlineLevel="0" style="1" width="4.57031265462846"/>
    <col customWidth="true" max="3" min="3" outlineLevel="0" width="11.710937625553"/>
    <col customWidth="true" max="4" min="4" outlineLevel="0" width="55.5703111321328"/>
    <col customWidth="true" max="5" min="5" outlineLevel="0" width="32.4257818057373"/>
    <col customWidth="true" max="6" min="6" outlineLevel="0" width="12.1406251400907"/>
    <col customWidth="true" max="7" min="7" outlineLevel="0" width="16.2851559889819"/>
    <col customWidth="true" max="8" min="8" outlineLevel="0" width="14.2851556506495"/>
    <col customWidth="true" max="9" min="9" outlineLevel="0" width="10.2851563273142"/>
    <col customWidth="true" max="11" min="10" outlineLevel="0" width="14.8554689819427"/>
    <col customWidth="true" max="12" min="12" outlineLevel="0" width="20.1406251400907"/>
    <col customWidth="true" max="13" min="13" outlineLevel="0" width="11.570313162127"/>
    <col customWidth="true" max="16" min="14" outlineLevel="0" width="13.0000001691662"/>
    <col customWidth="true" max="17" min="17" outlineLevel="0" width="11.2851564964804"/>
  </cols>
  <sheetData>
    <row outlineLevel="0" r="1">
      <c r="A1" s="2" t="n"/>
      <c r="B1" s="2" t="n"/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3" t="s">
        <v>0</v>
      </c>
      <c r="M1" s="2" t="n"/>
      <c r="N1" s="2" t="n"/>
      <c r="O1" s="4" t="n"/>
      <c r="P1" s="4" t="n"/>
      <c r="Q1" s="4" t="n"/>
    </row>
    <row outlineLevel="0" r="2">
      <c r="A2" s="2" t="n"/>
      <c r="B2" s="2" t="n"/>
      <c r="C2" s="2" t="n"/>
      <c r="D2" s="2" t="n"/>
      <c r="E2" s="2" t="n"/>
      <c r="F2" s="2" t="n"/>
      <c r="G2" s="2" t="n"/>
      <c r="H2" s="2" t="n"/>
      <c r="I2" s="2" t="n"/>
      <c r="J2" s="2" t="n"/>
      <c r="K2" s="2" t="n"/>
      <c r="L2" s="5" t="s">
        <v>1</v>
      </c>
      <c r="M2" s="5" t="n"/>
      <c r="N2" s="5" t="n"/>
      <c r="O2" s="4" t="n"/>
      <c r="P2" s="4" t="n"/>
      <c r="Q2" s="4" t="n"/>
    </row>
    <row outlineLevel="0" r="3">
      <c r="A3" s="2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5" t="s">
        <v>2</v>
      </c>
      <c r="M3" s="5" t="n"/>
      <c r="N3" s="2" t="n"/>
      <c r="O3" s="4" t="n"/>
      <c r="P3" s="4" t="n"/>
      <c r="Q3" s="4" t="n"/>
    </row>
    <row outlineLevel="0" r="4">
      <c r="A4" s="2" t="n"/>
      <c r="B4" s="2" t="n"/>
      <c r="C4" s="2" t="n"/>
      <c r="D4" s="2" t="n"/>
      <c r="E4" s="2" t="n"/>
      <c r="F4" s="2" t="n"/>
      <c r="G4" s="2" t="n"/>
      <c r="H4" s="2" t="n"/>
      <c r="I4" s="2" t="n"/>
      <c r="J4" s="2" t="n"/>
      <c r="K4" s="2" t="n"/>
      <c r="L4" s="6" t="s">
        <v>3</v>
      </c>
      <c r="M4" s="7" t="s">
        <v>4</v>
      </c>
      <c r="N4" s="5" t="n"/>
      <c r="O4" s="4" t="n"/>
      <c r="P4" s="4" t="n"/>
      <c r="Q4" s="4" t="n"/>
    </row>
    <row outlineLevel="0" r="5">
      <c r="A5" s="2" t="n"/>
      <c r="B5" s="2" t="n"/>
      <c r="C5" s="2" t="n"/>
      <c r="D5" s="2" t="n"/>
      <c r="E5" s="2" t="n"/>
      <c r="F5" s="2" t="n"/>
      <c r="G5" s="2" t="n"/>
      <c r="H5" s="2" t="n"/>
      <c r="I5" s="2" t="n"/>
      <c r="J5" s="2" t="n"/>
      <c r="K5" s="2" t="n"/>
      <c r="L5" s="3" t="n"/>
      <c r="M5" s="2" t="n"/>
      <c r="N5" s="2" t="n"/>
      <c r="O5" s="4" t="n"/>
      <c r="P5" s="4" t="n"/>
      <c r="Q5" s="4" t="n"/>
    </row>
    <row outlineLevel="0" r="6">
      <c r="A6" s="2" t="n"/>
      <c r="B6" s="2" t="n"/>
      <c r="C6" s="2" t="n"/>
      <c r="D6" s="2" t="n"/>
      <c r="E6" s="2" t="n"/>
      <c r="F6" s="2" t="n"/>
      <c r="G6" s="2" t="n"/>
      <c r="H6" s="2" t="n"/>
      <c r="I6" s="2" t="n"/>
      <c r="J6" s="2" t="n"/>
      <c r="K6" s="2" t="n"/>
      <c r="L6" s="5" t="s">
        <v>5</v>
      </c>
      <c r="M6" s="5" t="n"/>
      <c r="N6" s="2" t="n"/>
      <c r="O6" s="4" t="n"/>
      <c r="P6" s="4" t="n"/>
      <c r="Q6" s="4" t="n"/>
    </row>
    <row outlineLevel="0" r="7">
      <c r="A7" s="2" t="n"/>
      <c r="B7" s="2" t="n"/>
      <c r="C7" s="2" t="n"/>
      <c r="D7" s="2" t="n"/>
      <c r="E7" s="2" t="n"/>
      <c r="F7" s="2" t="n"/>
      <c r="G7" s="2" t="n"/>
      <c r="H7" s="2" t="n"/>
      <c r="I7" s="2" t="n"/>
      <c r="J7" s="2" t="n"/>
      <c r="K7" s="2" t="n"/>
      <c r="L7" s="5" t="s">
        <v>6</v>
      </c>
      <c r="M7" s="5" t="n"/>
      <c r="N7" s="5" t="n"/>
      <c r="O7" s="4" t="n"/>
      <c r="P7" s="4" t="n"/>
      <c r="Q7" s="4" t="n"/>
    </row>
    <row outlineLevel="0" r="8">
      <c r="A8" s="2" t="n"/>
      <c r="B8" s="2" t="n"/>
      <c r="C8" s="2" t="n"/>
      <c r="D8" s="2" t="n"/>
      <c r="E8" s="2" t="n"/>
      <c r="F8" s="2" t="n"/>
      <c r="G8" s="2" t="n"/>
      <c r="H8" s="2" t="n"/>
      <c r="I8" s="2" t="n"/>
      <c r="J8" s="2" t="n"/>
      <c r="K8" s="2" t="n"/>
      <c r="L8" s="5" t="s">
        <v>7</v>
      </c>
      <c r="M8" s="5" t="n"/>
      <c r="N8" s="2" t="n"/>
      <c r="O8" s="4" t="n"/>
      <c r="P8" s="4" t="n"/>
      <c r="Q8" s="4" t="n"/>
    </row>
    <row outlineLevel="0" r="9">
      <c r="A9" s="2" t="n"/>
      <c r="B9" s="2" t="n"/>
      <c r="C9" s="2" t="n"/>
      <c r="D9" s="2" t="n"/>
      <c r="E9" s="2" t="n"/>
      <c r="F9" s="2" t="n"/>
      <c r="G9" s="2" t="n"/>
      <c r="H9" s="2" t="n"/>
      <c r="I9" s="2" t="n"/>
      <c r="J9" s="2" t="n"/>
      <c r="K9" s="2" t="n"/>
      <c r="L9" s="5" t="s">
        <v>8</v>
      </c>
      <c r="M9" s="5" t="n"/>
      <c r="N9" s="2" t="n"/>
      <c r="O9" s="4" t="n"/>
      <c r="P9" s="4" t="n"/>
      <c r="Q9" s="4" t="n"/>
    </row>
    <row outlineLevel="0" r="10">
      <c r="A10" s="2" t="n"/>
      <c r="B10" s="8" t="n"/>
      <c r="C10" s="2" t="n"/>
      <c r="D10" s="2" t="n"/>
      <c r="E10" s="2" t="n"/>
      <c r="F10" s="2" t="n"/>
      <c r="G10" s="2" t="n"/>
      <c r="H10" s="2" t="n"/>
      <c r="I10" s="2" t="n"/>
      <c r="J10" s="2" t="n"/>
      <c r="K10" s="2" t="n"/>
      <c r="L10" s="2" t="n"/>
      <c r="M10" s="2" t="n"/>
      <c r="N10" s="2" t="n"/>
      <c r="O10" s="4" t="n"/>
      <c r="P10" s="4" t="n"/>
      <c r="Q10" s="4" t="n"/>
    </row>
    <row outlineLevel="0" r="11">
      <c r="A11" s="4" t="s">
        <v>9</v>
      </c>
      <c r="B11" s="4" t="s"/>
      <c r="C11" s="4" t="s"/>
      <c r="D11" s="4" t="s"/>
      <c r="E11" s="4" t="s"/>
      <c r="F11" s="4" t="s"/>
      <c r="G11" s="4" t="s"/>
      <c r="H11" s="4" t="s"/>
      <c r="I11" s="4" t="s"/>
      <c r="J11" s="4" t="s"/>
      <c r="K11" s="4" t="s"/>
      <c r="L11" s="4" t="s"/>
      <c r="M11" s="4" t="s"/>
      <c r="N11" s="4" t="s"/>
    </row>
    <row outlineLevel="0" r="12">
      <c r="A12" s="4" t="n"/>
      <c r="B12" s="9" t="n"/>
      <c r="C12" s="4" t="n"/>
      <c r="D12" s="4" t="n"/>
      <c r="E12" s="4" t="n"/>
      <c r="F12" s="4" t="n"/>
      <c r="G12" s="4" t="n"/>
      <c r="H12" s="4" t="n"/>
      <c r="I12" s="4" t="n"/>
      <c r="J12" s="4" t="n"/>
      <c r="K12" s="4" t="n"/>
      <c r="L12" s="4" t="n"/>
      <c r="M12" s="4" t="n"/>
      <c r="N12" s="4" t="n"/>
    </row>
    <row customHeight="true" ht="88.9000015258789" outlineLevel="0" r="13">
      <c r="A13" s="10" t="s">
        <v>10</v>
      </c>
      <c r="B13" s="10" t="s">
        <v>11</v>
      </c>
      <c r="C13" s="10" t="s">
        <v>12</v>
      </c>
      <c r="D13" s="10" t="s">
        <v>13</v>
      </c>
      <c r="E13" s="11" t="s">
        <v>14</v>
      </c>
      <c r="F13" s="12" t="s">
        <v>15</v>
      </c>
      <c r="G13" s="12" t="s">
        <v>16</v>
      </c>
      <c r="H13" s="12" t="s">
        <v>17</v>
      </c>
      <c r="I13" s="12" t="s">
        <v>18</v>
      </c>
      <c r="J13" s="12" t="s">
        <v>19</v>
      </c>
      <c r="K13" s="12" t="s">
        <v>20</v>
      </c>
      <c r="L13" s="12" t="s">
        <v>21</v>
      </c>
      <c r="M13" s="12" t="s">
        <v>22</v>
      </c>
      <c r="N13" s="12" t="s">
        <v>23</v>
      </c>
      <c r="O13" s="13" t="n"/>
      <c r="P13" s="13" t="n"/>
      <c r="Q13" s="13" t="n"/>
    </row>
    <row customHeight="true" ht="141.600006103516" outlineLevel="0" r="14">
      <c r="A14" s="10" t="n">
        <v>1</v>
      </c>
      <c r="B14" s="10" t="n">
        <v>1</v>
      </c>
      <c r="C14" s="11" t="s">
        <v>24</v>
      </c>
      <c r="D14" s="11" t="s">
        <v>25</v>
      </c>
      <c r="E14" s="11" t="n"/>
      <c r="F14" s="11" t="n">
        <v>15.9</v>
      </c>
      <c r="G14" s="12" t="s">
        <v>26</v>
      </c>
      <c r="H14" s="10" t="s">
        <v>27</v>
      </c>
      <c r="I14" s="10" t="s">
        <v>28</v>
      </c>
      <c r="J14" s="10" t="s">
        <v>29</v>
      </c>
      <c r="K14" s="10" t="s">
        <v>30</v>
      </c>
      <c r="L14" s="10" t="n"/>
      <c r="M14" s="10" t="s">
        <v>31</v>
      </c>
      <c r="N14" s="11" t="s">
        <v>32</v>
      </c>
      <c r="O14" s="14" t="n">
        <v>30</v>
      </c>
      <c r="P14" s="14" t="n"/>
      <c r="Q14" s="15" t="n">
        <f aca="false" ca="false" dt2D="false" dtr="false" t="normal">15.9*2</f>
        <v>31.8</v>
      </c>
    </row>
    <row customHeight="true" ht="133.149993896484" outlineLevel="0" r="15">
      <c r="A15" s="10" t="n">
        <v>2</v>
      </c>
      <c r="B15" s="10" t="n">
        <v>2</v>
      </c>
      <c r="C15" s="10" t="s">
        <v>33</v>
      </c>
      <c r="D15" s="11" t="s">
        <v>34</v>
      </c>
      <c r="E15" s="11" t="s">
        <v>35</v>
      </c>
      <c r="F15" s="10" t="s">
        <v>36</v>
      </c>
      <c r="G15" s="12" t="s">
        <v>26</v>
      </c>
      <c r="H15" s="10" t="s">
        <v>27</v>
      </c>
      <c r="I15" s="10" t="s">
        <v>37</v>
      </c>
      <c r="J15" s="10" t="s">
        <v>38</v>
      </c>
      <c r="K15" s="10" t="s">
        <v>39</v>
      </c>
      <c r="L15" s="10" t="s">
        <v>40</v>
      </c>
      <c r="M15" s="10" t="s">
        <v>41</v>
      </c>
      <c r="N15" s="11" t="s">
        <v>42</v>
      </c>
      <c r="O15" s="14" t="n">
        <v>15</v>
      </c>
      <c r="P15" s="14" t="n"/>
      <c r="Q15" s="15" t="n">
        <f aca="false" ca="false" dt2D="false" dtr="false" t="normal">22.04+20.84</f>
        <v>42.879999999999995</v>
      </c>
    </row>
    <row customHeight="true" ht="182.449996948242" outlineLevel="0" r="16">
      <c r="A16" s="10" t="n">
        <v>3</v>
      </c>
      <c r="B16" s="10" t="n">
        <v>3</v>
      </c>
      <c r="C16" s="10" t="s">
        <v>43</v>
      </c>
      <c r="D16" s="11" t="s">
        <v>44</v>
      </c>
      <c r="E16" s="11" t="s">
        <v>45</v>
      </c>
      <c r="F16" s="10" t="n">
        <v>14.1</v>
      </c>
      <c r="G16" s="12" t="s">
        <v>26</v>
      </c>
      <c r="H16" s="10" t="s">
        <v>27</v>
      </c>
      <c r="I16" s="10" t="s">
        <v>46</v>
      </c>
      <c r="J16" s="10" t="s">
        <v>29</v>
      </c>
      <c r="K16" s="10" t="s">
        <v>47</v>
      </c>
      <c r="L16" s="10" t="n"/>
      <c r="M16" s="10" t="s">
        <v>48</v>
      </c>
      <c r="N16" s="11" t="s">
        <v>49</v>
      </c>
      <c r="O16" s="14" t="n">
        <v>30</v>
      </c>
      <c r="P16" s="14" t="n"/>
      <c r="Q16" s="15" t="n">
        <f aca="false" ca="false" dt2D="false" dtr="false" t="normal">14.1*2</f>
        <v>28.2</v>
      </c>
    </row>
    <row customHeight="true" ht="139.149993896484" outlineLevel="0" r="17">
      <c r="A17" s="10" t="n">
        <v>4</v>
      </c>
      <c r="B17" s="10" t="n">
        <v>4</v>
      </c>
      <c r="C17" s="10" t="s">
        <v>50</v>
      </c>
      <c r="D17" s="11" t="s">
        <v>51</v>
      </c>
      <c r="E17" s="11" t="s">
        <v>52</v>
      </c>
      <c r="F17" s="12" t="n">
        <v>13</v>
      </c>
      <c r="G17" s="12" t="s">
        <v>26</v>
      </c>
      <c r="H17" s="10" t="s">
        <v>53</v>
      </c>
      <c r="I17" s="10" t="s">
        <v>54</v>
      </c>
      <c r="J17" s="10" t="s">
        <v>38</v>
      </c>
      <c r="K17" s="10" t="s">
        <v>55</v>
      </c>
      <c r="L17" s="10" t="n"/>
      <c r="M17" s="16" t="n">
        <v>44621</v>
      </c>
      <c r="N17" s="11" t="s">
        <v>56</v>
      </c>
      <c r="O17" s="14" t="n"/>
      <c r="P17" s="14" t="n">
        <v>2</v>
      </c>
      <c r="Q17" s="15" t="n">
        <f aca="false" ca="false" dt2D="false" dtr="false" t="normal">13*2</f>
        <v>26</v>
      </c>
    </row>
    <row customHeight="true" ht="93.5999984741211" outlineLevel="0" r="18">
      <c r="A18" s="10" t="n">
        <v>5</v>
      </c>
      <c r="B18" s="10" t="n">
        <v>5</v>
      </c>
      <c r="C18" s="17" t="s">
        <v>57</v>
      </c>
      <c r="D18" s="11" t="s">
        <v>58</v>
      </c>
      <c r="E18" s="11" t="s">
        <v>59</v>
      </c>
      <c r="F18" s="10" t="n">
        <v>25</v>
      </c>
      <c r="G18" s="12" t="s">
        <v>26</v>
      </c>
      <c r="H18" s="10" t="s">
        <v>53</v>
      </c>
      <c r="I18" s="10" t="s">
        <v>60</v>
      </c>
      <c r="J18" s="10" t="s">
        <v>29</v>
      </c>
      <c r="K18" s="10" t="n"/>
      <c r="L18" s="10" t="s">
        <v>61</v>
      </c>
      <c r="M18" s="10" t="s">
        <v>62</v>
      </c>
      <c r="N18" s="11" t="s">
        <v>63</v>
      </c>
      <c r="O18" s="14" t="n"/>
      <c r="P18" s="14" t="n"/>
      <c r="Q18" s="15" t="n">
        <f aca="false" ca="false" dt2D="false" dtr="false" t="normal">9.1+9.8</f>
        <v>18.9</v>
      </c>
    </row>
    <row customHeight="true" ht="93.5999984741211" outlineLevel="0" r="19">
      <c r="A19" s="10" t="n">
        <v>6</v>
      </c>
      <c r="B19" s="10" t="n">
        <v>6</v>
      </c>
      <c r="C19" s="18" t="s">
        <v>64</v>
      </c>
      <c r="D19" s="11" t="s">
        <v>65</v>
      </c>
      <c r="E19" s="11" t="s">
        <v>66</v>
      </c>
      <c r="F19" s="10" t="n">
        <v>21.1</v>
      </c>
      <c r="G19" s="12" t="s">
        <v>26</v>
      </c>
      <c r="H19" s="10" t="s">
        <v>53</v>
      </c>
      <c r="I19" s="10" t="s">
        <v>60</v>
      </c>
      <c r="J19" s="10" t="s">
        <v>29</v>
      </c>
      <c r="K19" s="10" t="n"/>
      <c r="L19" s="10" t="s">
        <v>61</v>
      </c>
      <c r="M19" s="10" t="s">
        <v>62</v>
      </c>
      <c r="N19" s="11" t="s">
        <v>63</v>
      </c>
      <c r="O19" s="14" t="n"/>
      <c r="P19" s="14" t="n"/>
      <c r="Q19" s="15" t="n"/>
    </row>
    <row customHeight="true" ht="172.899993896484" outlineLevel="0" r="20">
      <c r="A20" s="11" t="n">
        <v>7</v>
      </c>
      <c r="B20" s="11" t="n">
        <v>7</v>
      </c>
      <c r="C20" s="11" t="s">
        <v>67</v>
      </c>
      <c r="D20" s="19" t="s">
        <v>68</v>
      </c>
      <c r="E20" s="11" t="s">
        <v>69</v>
      </c>
      <c r="F20" s="11" t="s">
        <v>70</v>
      </c>
      <c r="G20" s="12" t="s">
        <v>26</v>
      </c>
      <c r="H20" s="11" t="s">
        <v>27</v>
      </c>
      <c r="I20" s="11" t="s">
        <v>71</v>
      </c>
      <c r="J20" s="11" t="s">
        <v>29</v>
      </c>
      <c r="K20" s="11" t="s">
        <v>72</v>
      </c>
      <c r="L20" s="11" t="n"/>
      <c r="M20" s="11" t="s">
        <v>73</v>
      </c>
      <c r="N20" s="11" t="s">
        <v>56</v>
      </c>
      <c r="O20" s="14" t="n">
        <v>30</v>
      </c>
      <c r="P20" s="14" t="n"/>
      <c r="Q20" s="15" t="n">
        <f aca="false" ca="false" dt2D="false" dtr="false" t="normal">20+19.8</f>
        <v>39.8</v>
      </c>
    </row>
    <row customHeight="true" ht="115.150001525879" outlineLevel="0" r="21">
      <c r="A21" s="10" t="n">
        <v>8</v>
      </c>
      <c r="B21" s="10" t="n">
        <v>9</v>
      </c>
      <c r="C21" s="10" t="s">
        <v>74</v>
      </c>
      <c r="D21" s="11" t="s">
        <v>75</v>
      </c>
      <c r="E21" s="11" t="s">
        <v>76</v>
      </c>
      <c r="F21" s="10" t="n">
        <v>24.8</v>
      </c>
      <c r="G21" s="12" t="s">
        <v>26</v>
      </c>
      <c r="H21" s="10" t="s">
        <v>27</v>
      </c>
      <c r="I21" s="10" t="s">
        <v>77</v>
      </c>
      <c r="J21" s="10" t="s">
        <v>38</v>
      </c>
      <c r="K21" s="10" t="s">
        <v>39</v>
      </c>
      <c r="L21" s="10" t="s">
        <v>78</v>
      </c>
      <c r="M21" s="10" t="s">
        <v>79</v>
      </c>
      <c r="N21" s="11" t="s">
        <v>49</v>
      </c>
      <c r="O21" s="14" t="n">
        <v>15</v>
      </c>
      <c r="P21" s="14" t="n">
        <v>2</v>
      </c>
      <c r="Q21" s="15" t="n">
        <f aca="false" ca="false" dt2D="false" dtr="false" t="normal">24.8*2</f>
        <v>49.6</v>
      </c>
    </row>
    <row customHeight="true" ht="149.449996948242" outlineLevel="0" r="22">
      <c r="A22" s="10" t="n">
        <v>9</v>
      </c>
      <c r="B22" s="10" t="n">
        <v>10</v>
      </c>
      <c r="C22" s="10" t="s">
        <v>80</v>
      </c>
      <c r="D22" s="19" t="s">
        <v>81</v>
      </c>
      <c r="E22" s="11" t="s">
        <v>82</v>
      </c>
      <c r="F22" s="11" t="n">
        <v>17.8</v>
      </c>
      <c r="G22" s="12" t="s">
        <v>26</v>
      </c>
      <c r="H22" s="10" t="s">
        <v>27</v>
      </c>
      <c r="I22" s="10" t="s">
        <v>83</v>
      </c>
      <c r="J22" s="10" t="s">
        <v>38</v>
      </c>
      <c r="K22" s="10" t="s">
        <v>39</v>
      </c>
      <c r="L22" s="10" t="s">
        <v>78</v>
      </c>
      <c r="M22" s="16" t="n">
        <v>43054</v>
      </c>
      <c r="N22" s="11" t="s">
        <v>84</v>
      </c>
      <c r="O22" s="14" t="n">
        <v>30</v>
      </c>
      <c r="P22" s="14" t="n">
        <v>2</v>
      </c>
      <c r="Q22" s="15" t="n">
        <f aca="false" ca="false" dt2D="false" dtr="false" t="normal">17.8*2</f>
        <v>35.6</v>
      </c>
    </row>
    <row customHeight="true" ht="126.599998474121" outlineLevel="0" r="23">
      <c r="A23" s="10" t="n">
        <v>10</v>
      </c>
      <c r="B23" s="10" t="n">
        <v>14</v>
      </c>
      <c r="C23" s="10" t="s">
        <v>85</v>
      </c>
      <c r="D23" s="19" t="s">
        <v>86</v>
      </c>
      <c r="E23" s="11" t="s">
        <v>87</v>
      </c>
      <c r="F23" s="11" t="s">
        <v>88</v>
      </c>
      <c r="G23" s="12" t="s">
        <v>26</v>
      </c>
      <c r="H23" s="10" t="s">
        <v>53</v>
      </c>
      <c r="I23" s="10" t="s">
        <v>89</v>
      </c>
      <c r="J23" s="10" t="s">
        <v>29</v>
      </c>
      <c r="K23" s="10" t="n"/>
      <c r="L23" s="10" t="n"/>
      <c r="M23" s="16" t="n">
        <v>44927</v>
      </c>
      <c r="N23" s="11" t="s">
        <v>32</v>
      </c>
      <c r="O23" s="14" t="n">
        <v>2</v>
      </c>
      <c r="P23" s="14" t="n"/>
      <c r="Q23" s="15" t="n">
        <f aca="false" ca="false" dt2D="false" dtr="false" t="normal">10.2+20.5</f>
        <v>30.7</v>
      </c>
    </row>
    <row customHeight="true" ht="186.600006103516" outlineLevel="0" r="24">
      <c r="A24" s="10" t="n">
        <v>11</v>
      </c>
      <c r="B24" s="10" t="n">
        <v>15</v>
      </c>
      <c r="C24" s="11" t="s">
        <v>90</v>
      </c>
      <c r="D24" s="20" t="s">
        <v>91</v>
      </c>
      <c r="E24" s="11" t="s">
        <v>92</v>
      </c>
      <c r="F24" s="10" t="n">
        <v>28</v>
      </c>
      <c r="G24" s="12" t="s">
        <v>26</v>
      </c>
      <c r="H24" s="10" t="s">
        <v>27</v>
      </c>
      <c r="I24" s="10" t="s">
        <v>93</v>
      </c>
      <c r="J24" s="10" t="s">
        <v>29</v>
      </c>
      <c r="K24" s="10" t="s">
        <v>94</v>
      </c>
      <c r="L24" s="10" t="n"/>
      <c r="M24" s="10" t="s">
        <v>95</v>
      </c>
      <c r="N24" s="11" t="s">
        <v>96</v>
      </c>
      <c r="O24" s="14" t="n">
        <v>30</v>
      </c>
      <c r="P24" s="14" t="n"/>
      <c r="Q24" s="15" t="n">
        <f aca="false" ca="false" dt2D="false" dtr="false" t="normal">28*2</f>
        <v>56</v>
      </c>
    </row>
    <row customHeight="true" ht="153.600006103516" outlineLevel="0" r="25">
      <c r="A25" s="10" t="n">
        <v>12</v>
      </c>
      <c r="B25" s="10" t="n">
        <v>16</v>
      </c>
      <c r="C25" s="17" t="s">
        <v>97</v>
      </c>
      <c r="D25" s="20" t="s">
        <v>98</v>
      </c>
      <c r="E25" s="11" t="s">
        <v>99</v>
      </c>
      <c r="F25" s="10" t="n">
        <v>28</v>
      </c>
      <c r="G25" s="12" t="s">
        <v>26</v>
      </c>
      <c r="H25" s="10" t="s">
        <v>53</v>
      </c>
      <c r="I25" s="10" t="s">
        <v>100</v>
      </c>
      <c r="J25" s="10" t="s">
        <v>29</v>
      </c>
      <c r="K25" s="10" t="s">
        <v>101</v>
      </c>
      <c r="L25" s="10" t="s">
        <v>61</v>
      </c>
      <c r="M25" s="10" t="s">
        <v>102</v>
      </c>
      <c r="N25" s="11" t="s">
        <v>63</v>
      </c>
      <c r="O25" s="14" t="n"/>
      <c r="P25" s="14" t="n"/>
      <c r="Q25" s="15" t="n">
        <f aca="false" ca="false" dt2D="false" dtr="false" t="normal">14*2</f>
        <v>28</v>
      </c>
    </row>
    <row customHeight="true" ht="179.449996948242" outlineLevel="0" r="26">
      <c r="A26" s="10" t="n">
        <v>13</v>
      </c>
      <c r="B26" s="10" t="n">
        <v>17</v>
      </c>
      <c r="C26" s="10" t="s">
        <v>103</v>
      </c>
      <c r="D26" s="20" t="s">
        <v>104</v>
      </c>
      <c r="E26" s="11" t="s">
        <v>105</v>
      </c>
      <c r="F26" s="10" t="n">
        <v>16.7</v>
      </c>
      <c r="G26" s="12" t="s">
        <v>26</v>
      </c>
      <c r="H26" s="10" t="s">
        <v>27</v>
      </c>
      <c r="I26" s="10" t="s">
        <v>106</v>
      </c>
      <c r="J26" s="10" t="s">
        <v>29</v>
      </c>
      <c r="K26" s="10" t="s">
        <v>39</v>
      </c>
      <c r="L26" s="10" t="s">
        <v>40</v>
      </c>
      <c r="M26" s="10" t="s">
        <v>107</v>
      </c>
      <c r="N26" s="11" t="s">
        <v>42</v>
      </c>
      <c r="O26" s="14" t="n">
        <v>20</v>
      </c>
      <c r="P26" s="14" t="n"/>
      <c r="Q26" s="15" t="n">
        <f aca="false" ca="false" dt2D="false" dtr="false" t="normal">16.7*2</f>
        <v>33.4</v>
      </c>
    </row>
    <row customHeight="true" ht="167.7998046875" outlineLevel="0" r="27">
      <c r="A27" s="10" t="n">
        <v>14</v>
      </c>
      <c r="B27" s="10" t="n">
        <v>18</v>
      </c>
      <c r="C27" s="10" t="s">
        <v>108</v>
      </c>
      <c r="D27" s="20" t="s">
        <v>109</v>
      </c>
      <c r="E27" s="20" t="s">
        <v>110</v>
      </c>
      <c r="F27" s="10" t="n">
        <v>25.3</v>
      </c>
      <c r="G27" s="12" t="s">
        <v>26</v>
      </c>
      <c r="H27" s="10" t="s">
        <v>27</v>
      </c>
      <c r="I27" s="10" t="s">
        <v>111</v>
      </c>
      <c r="J27" s="10" t="s">
        <v>29</v>
      </c>
      <c r="K27" s="10" t="s">
        <v>112</v>
      </c>
      <c r="L27" s="10" t="n"/>
      <c r="M27" s="16" t="s">
        <v>113</v>
      </c>
      <c r="N27" s="11" t="s">
        <v>84</v>
      </c>
      <c r="O27" s="14" t="n">
        <v>30</v>
      </c>
      <c r="P27" s="14" t="n">
        <v>4</v>
      </c>
      <c r="Q27" s="15" t="n">
        <f aca="false" ca="false" dt2D="false" dtr="false" t="normal">21.2*2</f>
        <v>42.4</v>
      </c>
    </row>
    <row customHeight="true" ht="118.900001525879" outlineLevel="0" r="28">
      <c r="A28" s="10" t="n">
        <v>15</v>
      </c>
      <c r="B28" s="10" t="n">
        <v>19</v>
      </c>
      <c r="C28" s="18" t="s">
        <v>114</v>
      </c>
      <c r="D28" s="21" t="s">
        <v>115</v>
      </c>
      <c r="E28" s="22" t="s">
        <v>116</v>
      </c>
      <c r="F28" s="10" t="n">
        <v>25</v>
      </c>
      <c r="G28" s="12" t="s">
        <v>26</v>
      </c>
      <c r="H28" s="10" t="s">
        <v>53</v>
      </c>
      <c r="I28" s="10" t="s">
        <v>117</v>
      </c>
      <c r="J28" s="10" t="s">
        <v>29</v>
      </c>
      <c r="K28" s="10" t="n"/>
      <c r="L28" s="10" t="s">
        <v>61</v>
      </c>
      <c r="M28" s="10" t="s">
        <v>118</v>
      </c>
      <c r="N28" s="11" t="s">
        <v>63</v>
      </c>
      <c r="O28" s="14" t="n"/>
      <c r="P28" s="14" t="n"/>
      <c r="Q28" s="15" t="n"/>
    </row>
    <row customHeight="true" ht="225.35009765625" outlineLevel="0" r="29">
      <c r="A29" s="10" t="n">
        <v>16</v>
      </c>
      <c r="B29" s="10" t="n">
        <v>20</v>
      </c>
      <c r="C29" s="10" t="s">
        <v>119</v>
      </c>
      <c r="D29" s="20" t="s">
        <v>120</v>
      </c>
      <c r="E29" s="20" t="s">
        <v>121</v>
      </c>
      <c r="F29" s="10" t="n">
        <v>55.8</v>
      </c>
      <c r="G29" s="12" t="s">
        <v>26</v>
      </c>
      <c r="H29" s="10" t="s">
        <v>53</v>
      </c>
      <c r="I29" s="10" t="s">
        <v>122</v>
      </c>
      <c r="J29" s="10" t="s">
        <v>29</v>
      </c>
      <c r="K29" s="10" t="n"/>
      <c r="L29" s="10" t="s">
        <v>61</v>
      </c>
      <c r="M29" s="10" t="s">
        <v>62</v>
      </c>
      <c r="N29" s="11" t="s">
        <v>63</v>
      </c>
      <c r="O29" s="14" t="n"/>
      <c r="P29" s="14" t="n">
        <v>6</v>
      </c>
      <c r="Q29" s="15" t="n">
        <f aca="false" ca="false" dt2D="false" dtr="false" t="normal">25.4*2</f>
        <v>50.8</v>
      </c>
    </row>
    <row customHeight="true" ht="142.5" outlineLevel="0" r="30">
      <c r="A30" s="10" t="n">
        <v>17</v>
      </c>
      <c r="B30" s="10" t="n">
        <v>21</v>
      </c>
      <c r="C30" s="10" t="s">
        <v>123</v>
      </c>
      <c r="D30" s="20" t="s">
        <v>124</v>
      </c>
      <c r="E30" s="20" t="s">
        <v>125</v>
      </c>
      <c r="F30" s="10" t="n">
        <v>14.4</v>
      </c>
      <c r="G30" s="12" t="s">
        <v>26</v>
      </c>
      <c r="H30" s="10" t="s">
        <v>27</v>
      </c>
      <c r="I30" s="10" t="s">
        <v>126</v>
      </c>
      <c r="J30" s="10" t="s">
        <v>38</v>
      </c>
      <c r="K30" s="10" t="s">
        <v>39</v>
      </c>
      <c r="L30" s="10" t="s">
        <v>40</v>
      </c>
      <c r="M30" s="10" t="s">
        <v>127</v>
      </c>
      <c r="N30" s="11" t="s">
        <v>42</v>
      </c>
      <c r="O30" s="14" t="n">
        <v>20</v>
      </c>
      <c r="P30" s="14" t="n">
        <v>2</v>
      </c>
      <c r="Q30" s="15" t="n">
        <f aca="false" ca="false" dt2D="false" dtr="false" t="normal">14.4*2</f>
        <v>28.8</v>
      </c>
    </row>
    <row customHeight="true" ht="145.5" outlineLevel="0" r="31">
      <c r="A31" s="10" t="n">
        <v>18</v>
      </c>
      <c r="B31" s="10" t="n">
        <v>22</v>
      </c>
      <c r="C31" s="10" t="s">
        <v>128</v>
      </c>
      <c r="D31" s="11" t="s">
        <v>129</v>
      </c>
      <c r="E31" s="11" t="s">
        <v>130</v>
      </c>
      <c r="F31" s="10" t="n">
        <v>25.4</v>
      </c>
      <c r="G31" s="12" t="s">
        <v>26</v>
      </c>
      <c r="H31" s="10" t="s">
        <v>27</v>
      </c>
      <c r="I31" s="10" t="s">
        <v>131</v>
      </c>
      <c r="J31" s="10" t="s">
        <v>29</v>
      </c>
      <c r="K31" s="10" t="s">
        <v>132</v>
      </c>
      <c r="L31" s="10" t="n"/>
      <c r="M31" s="10" t="s">
        <v>133</v>
      </c>
      <c r="N31" s="11" t="s">
        <v>134</v>
      </c>
      <c r="O31" s="14" t="n">
        <v>30</v>
      </c>
      <c r="P31" s="14" t="n"/>
      <c r="Q31" s="15" t="n">
        <f aca="false" ca="false" dt2D="false" dtr="false" t="normal">25.4*2</f>
        <v>50.8</v>
      </c>
    </row>
    <row customHeight="true" ht="80.25" outlineLevel="0" r="32">
      <c r="A32" s="23" t="n">
        <v>19</v>
      </c>
      <c r="B32" s="23" t="n">
        <v>24</v>
      </c>
      <c r="C32" s="24" t="s">
        <v>135</v>
      </c>
      <c r="D32" s="25" t="s">
        <v>136</v>
      </c>
      <c r="E32" s="25" t="s">
        <v>137</v>
      </c>
      <c r="F32" s="23" t="n">
        <v>11</v>
      </c>
      <c r="G32" s="12" t="s">
        <v>26</v>
      </c>
      <c r="H32" s="18" t="s">
        <v>27</v>
      </c>
      <c r="I32" s="18" t="s">
        <v>138</v>
      </c>
      <c r="J32" s="18" t="s">
        <v>139</v>
      </c>
      <c r="K32" s="23" t="s">
        <v>140</v>
      </c>
      <c r="L32" s="23" t="s">
        <v>78</v>
      </c>
      <c r="M32" s="23" t="s">
        <v>41</v>
      </c>
      <c r="N32" s="25" t="s">
        <v>141</v>
      </c>
      <c r="O32" s="14" t="n">
        <v>15</v>
      </c>
      <c r="P32" s="14" t="n"/>
      <c r="Q32" s="15" t="n">
        <f aca="false" ca="false" dt2D="false" dtr="false" t="normal">-11*2</f>
        <v>-22</v>
      </c>
    </row>
    <row customHeight="true" ht="156.749755859375" outlineLevel="0" r="33">
      <c r="A33" s="18" t="n">
        <v>20</v>
      </c>
      <c r="B33" s="18" t="n">
        <v>31</v>
      </c>
      <c r="C33" s="18" t="s">
        <v>142</v>
      </c>
      <c r="D33" s="18" t="s">
        <v>143</v>
      </c>
      <c r="E33" s="26" t="s">
        <v>144</v>
      </c>
      <c r="F33" s="10" t="s">
        <v>145</v>
      </c>
      <c r="G33" s="12" t="s">
        <v>26</v>
      </c>
      <c r="H33" s="18" t="s">
        <v>27</v>
      </c>
      <c r="I33" s="18" t="s">
        <v>146</v>
      </c>
      <c r="J33" s="18" t="s">
        <v>29</v>
      </c>
      <c r="K33" s="18" t="s">
        <v>147</v>
      </c>
      <c r="L33" s="18" t="n"/>
      <c r="M33" s="18" t="s">
        <v>95</v>
      </c>
      <c r="N33" s="18" t="s">
        <v>148</v>
      </c>
      <c r="O33" s="14" t="n">
        <v>25</v>
      </c>
      <c r="P33" s="14" t="n"/>
      <c r="Q33" s="15" t="n">
        <f aca="false" ca="false" dt2D="false" dtr="false" t="normal">18+17.7</f>
        <v>35.7</v>
      </c>
    </row>
    <row customHeight="true" ht="183.75" outlineLevel="0" r="34">
      <c r="A34" s="10" t="n">
        <v>21</v>
      </c>
      <c r="B34" s="10" t="n">
        <v>36</v>
      </c>
      <c r="C34" s="10" t="s">
        <v>149</v>
      </c>
      <c r="D34" s="11" t="s">
        <v>150</v>
      </c>
      <c r="E34" s="11" t="s">
        <v>151</v>
      </c>
      <c r="F34" s="10" t="n">
        <v>34</v>
      </c>
      <c r="G34" s="12" t="s">
        <v>26</v>
      </c>
      <c r="H34" s="10" t="s">
        <v>27</v>
      </c>
      <c r="I34" s="10" t="s">
        <v>152</v>
      </c>
      <c r="J34" s="10" t="s">
        <v>29</v>
      </c>
      <c r="K34" s="10" t="s">
        <v>153</v>
      </c>
      <c r="L34" s="10" t="n"/>
      <c r="M34" s="16" t="s">
        <v>154</v>
      </c>
      <c r="N34" s="11" t="s">
        <v>84</v>
      </c>
      <c r="O34" s="14" t="n">
        <v>25</v>
      </c>
      <c r="P34" s="14" t="n"/>
      <c r="Q34" s="15" t="n">
        <f aca="false" ca="false" dt2D="false" dtr="false" t="normal">34*2</f>
        <v>68</v>
      </c>
    </row>
    <row customHeight="true" ht="205.5" outlineLevel="0" r="35">
      <c r="A35" s="10" t="n">
        <v>22</v>
      </c>
      <c r="B35" s="10" t="n">
        <v>37</v>
      </c>
      <c r="C35" s="10" t="s">
        <v>155</v>
      </c>
      <c r="D35" s="20" t="s">
        <v>156</v>
      </c>
      <c r="E35" s="11" t="s">
        <v>157</v>
      </c>
      <c r="F35" s="10" t="n">
        <v>24.6</v>
      </c>
      <c r="G35" s="12" t="s">
        <v>26</v>
      </c>
      <c r="H35" s="10" t="s">
        <v>27</v>
      </c>
      <c r="I35" s="10" t="s">
        <v>158</v>
      </c>
      <c r="J35" s="10" t="s">
        <v>29</v>
      </c>
      <c r="K35" s="10" t="s">
        <v>159</v>
      </c>
      <c r="L35" s="10" t="n"/>
      <c r="M35" s="10" t="s">
        <v>133</v>
      </c>
      <c r="N35" s="11" t="s">
        <v>160</v>
      </c>
      <c r="O35" s="14" t="n">
        <v>30</v>
      </c>
      <c r="P35" s="14" t="n"/>
      <c r="Q35" s="15" t="n">
        <f aca="false" ca="false" dt2D="false" dtr="false" t="normal">24.6*2</f>
        <v>49.2</v>
      </c>
    </row>
    <row customHeight="true" ht="119.25" outlineLevel="0" r="36">
      <c r="A36" s="23" t="n">
        <v>23</v>
      </c>
      <c r="B36" s="23" t="n">
        <v>41</v>
      </c>
      <c r="C36" s="23" t="s">
        <v>161</v>
      </c>
      <c r="D36" s="25" t="s">
        <v>162</v>
      </c>
      <c r="E36" s="25" t="s">
        <v>163</v>
      </c>
      <c r="F36" s="25" t="n">
        <v>17.6</v>
      </c>
      <c r="G36" s="27" t="s">
        <v>26</v>
      </c>
      <c r="H36" s="23" t="s">
        <v>27</v>
      </c>
      <c r="I36" s="23" t="s">
        <v>93</v>
      </c>
      <c r="J36" s="23" t="s">
        <v>29</v>
      </c>
      <c r="K36" s="23" t="s">
        <v>164</v>
      </c>
      <c r="L36" s="23" t="n"/>
      <c r="M36" s="23" t="s">
        <v>95</v>
      </c>
      <c r="N36" s="25" t="s">
        <v>165</v>
      </c>
      <c r="O36" s="14" t="n">
        <v>30</v>
      </c>
      <c r="P36" s="14" t="n"/>
      <c r="Q36" s="15" t="n">
        <f aca="false" ca="false" dt2D="false" dtr="false" t="normal">17.6*2</f>
        <v>35.2</v>
      </c>
    </row>
    <row customHeight="true" ht="142.5" outlineLevel="0" r="37">
      <c r="A37" s="10" t="n">
        <v>24</v>
      </c>
      <c r="B37" s="10" t="n">
        <v>43</v>
      </c>
      <c r="C37" s="28" t="s">
        <v>166</v>
      </c>
      <c r="D37" s="11" t="s">
        <v>167</v>
      </c>
      <c r="E37" s="11" t="s">
        <v>168</v>
      </c>
      <c r="F37" s="11" t="s">
        <v>169</v>
      </c>
      <c r="G37" s="12" t="s">
        <v>26</v>
      </c>
      <c r="H37" s="10" t="s">
        <v>27</v>
      </c>
      <c r="I37" s="10" t="s">
        <v>170</v>
      </c>
      <c r="J37" s="18" t="s">
        <v>139</v>
      </c>
      <c r="K37" s="18" t="s">
        <v>39</v>
      </c>
      <c r="L37" s="18" t="s">
        <v>78</v>
      </c>
      <c r="M37" s="18" t="s">
        <v>171</v>
      </c>
      <c r="N37" s="10" t="s">
        <v>172</v>
      </c>
      <c r="O37" s="14" t="n">
        <v>30</v>
      </c>
      <c r="P37" s="14" t="n"/>
      <c r="Q37" s="15" t="n">
        <f aca="false" ca="false" dt2D="false" dtr="false" t="normal">16.6+17</f>
        <v>33.6</v>
      </c>
    </row>
    <row customHeight="true" ht="114" outlineLevel="0" r="38">
      <c r="A38" s="10" t="n">
        <v>25</v>
      </c>
      <c r="B38" s="10" t="n">
        <v>44</v>
      </c>
      <c r="C38" s="29" t="s">
        <v>173</v>
      </c>
      <c r="D38" s="11" t="s">
        <v>174</v>
      </c>
      <c r="E38" s="30" t="s">
        <v>175</v>
      </c>
      <c r="F38" s="11" t="n">
        <v>15.7</v>
      </c>
      <c r="G38" s="12" t="s">
        <v>26</v>
      </c>
      <c r="H38" s="10" t="s">
        <v>27</v>
      </c>
      <c r="I38" s="10" t="s">
        <v>176</v>
      </c>
      <c r="J38" s="10" t="s">
        <v>29</v>
      </c>
      <c r="K38" s="10" t="s">
        <v>177</v>
      </c>
      <c r="L38" s="18" t="n"/>
      <c r="M38" s="31" t="n">
        <v>44910</v>
      </c>
      <c r="N38" s="10" t="s">
        <v>178</v>
      </c>
      <c r="O38" s="14" t="n">
        <v>8</v>
      </c>
      <c r="P38" s="14" t="n"/>
      <c r="Q38" s="15" t="n">
        <f aca="false" ca="false" dt2D="false" dtr="false" t="normal">15.7*2</f>
        <v>31.4</v>
      </c>
    </row>
    <row customHeight="true" ht="150" outlineLevel="0" r="39">
      <c r="A39" s="10" t="n">
        <v>26</v>
      </c>
      <c r="B39" s="10" t="n">
        <v>45</v>
      </c>
      <c r="C39" s="10" t="s">
        <v>179</v>
      </c>
      <c r="D39" s="11" t="s">
        <v>180</v>
      </c>
      <c r="E39" s="11" t="s">
        <v>181</v>
      </c>
      <c r="F39" s="12" t="n">
        <v>20.4</v>
      </c>
      <c r="G39" s="12" t="s">
        <v>26</v>
      </c>
      <c r="H39" s="10" t="s">
        <v>27</v>
      </c>
      <c r="I39" s="10" t="s">
        <v>182</v>
      </c>
      <c r="J39" s="10" t="s">
        <v>29</v>
      </c>
      <c r="K39" s="10" t="s">
        <v>183</v>
      </c>
      <c r="L39" s="10" t="n"/>
      <c r="M39" s="10" t="s">
        <v>95</v>
      </c>
      <c r="N39" s="11" t="s">
        <v>141</v>
      </c>
      <c r="O39" s="14" t="n">
        <v>30</v>
      </c>
      <c r="P39" s="14" t="n"/>
      <c r="Q39" s="15" t="n">
        <f aca="false" ca="false" dt2D="false" dtr="false" t="normal">20.4*2</f>
        <v>40.8</v>
      </c>
    </row>
    <row customHeight="true" ht="165" outlineLevel="0" r="40">
      <c r="A40" s="10" t="n">
        <v>27</v>
      </c>
      <c r="B40" s="10" t="n">
        <v>46</v>
      </c>
      <c r="C40" s="10" t="s">
        <v>184</v>
      </c>
      <c r="D40" s="11" t="s">
        <v>185</v>
      </c>
      <c r="E40" s="11" t="s">
        <v>186</v>
      </c>
      <c r="F40" s="12" t="n">
        <v>23.2</v>
      </c>
      <c r="G40" s="12" t="s">
        <v>26</v>
      </c>
      <c r="H40" s="10" t="s">
        <v>27</v>
      </c>
      <c r="I40" s="10" t="s">
        <v>182</v>
      </c>
      <c r="J40" s="10" t="s">
        <v>29</v>
      </c>
      <c r="K40" s="10" t="s">
        <v>187</v>
      </c>
      <c r="L40" s="10" t="n"/>
      <c r="M40" s="10" t="s">
        <v>95</v>
      </c>
      <c r="N40" s="11" t="s">
        <v>148</v>
      </c>
      <c r="O40" s="14" t="n">
        <v>30</v>
      </c>
      <c r="P40" s="14" t="n"/>
      <c r="Q40" s="15" t="n">
        <f aca="false" ca="false" dt2D="false" dtr="false" t="normal">23.2*2</f>
        <v>46.4</v>
      </c>
    </row>
    <row customHeight="true" ht="130.5" outlineLevel="0" r="41">
      <c r="A41" s="10" t="n">
        <v>28</v>
      </c>
      <c r="B41" s="10" t="n">
        <v>47</v>
      </c>
      <c r="C41" s="10" t="s">
        <v>188</v>
      </c>
      <c r="D41" s="11" t="s">
        <v>189</v>
      </c>
      <c r="E41" s="11" t="s">
        <v>190</v>
      </c>
      <c r="F41" s="12" t="n">
        <v>29.7</v>
      </c>
      <c r="G41" s="12" t="s">
        <v>26</v>
      </c>
      <c r="H41" s="10" t="s">
        <v>27</v>
      </c>
      <c r="I41" s="10" t="s">
        <v>191</v>
      </c>
      <c r="J41" s="10" t="s">
        <v>29</v>
      </c>
      <c r="K41" s="10" t="s">
        <v>192</v>
      </c>
      <c r="L41" s="10" t="n"/>
      <c r="M41" s="10" t="n"/>
      <c r="N41" s="11" t="n"/>
      <c r="O41" s="14" t="n">
        <v>35</v>
      </c>
      <c r="P41" s="14" t="n"/>
      <c r="Q41" s="15" t="n">
        <f aca="false" ca="false" dt2D="false" dtr="false" t="normal">29.7*2</f>
        <v>59.4</v>
      </c>
    </row>
    <row customHeight="true" ht="158.25" outlineLevel="0" r="42">
      <c r="A42" s="10" t="n">
        <v>29</v>
      </c>
      <c r="B42" s="10" t="n">
        <v>48</v>
      </c>
      <c r="C42" s="10" t="s">
        <v>193</v>
      </c>
      <c r="D42" s="11" t="s">
        <v>194</v>
      </c>
      <c r="E42" s="11" t="s">
        <v>195</v>
      </c>
      <c r="F42" s="12" t="s">
        <v>196</v>
      </c>
      <c r="G42" s="12" t="s">
        <v>26</v>
      </c>
      <c r="H42" s="10" t="s">
        <v>27</v>
      </c>
      <c r="I42" s="10" t="s">
        <v>197</v>
      </c>
      <c r="J42" s="10" t="s">
        <v>29</v>
      </c>
      <c r="K42" s="10" t="s">
        <v>198</v>
      </c>
      <c r="L42" s="10" t="n"/>
      <c r="M42" s="10" t="s">
        <v>95</v>
      </c>
      <c r="N42" s="11" t="s">
        <v>199</v>
      </c>
      <c r="O42" s="14" t="n">
        <v>25</v>
      </c>
      <c r="P42" s="14" t="n"/>
      <c r="Q42" s="15" t="n">
        <f aca="false" ca="false" dt2D="false" dtr="false" t="normal">20.9+21.6</f>
        <v>42.5</v>
      </c>
    </row>
    <row customHeight="true" ht="144.199996948242" outlineLevel="0" r="43">
      <c r="A43" s="10" t="n">
        <v>30</v>
      </c>
      <c r="B43" s="10" t="n">
        <v>49</v>
      </c>
      <c r="C43" s="18" t="s">
        <v>200</v>
      </c>
      <c r="D43" s="22" t="s">
        <v>201</v>
      </c>
      <c r="E43" s="32" t="s">
        <v>202</v>
      </c>
      <c r="F43" s="12" t="s">
        <v>203</v>
      </c>
      <c r="G43" s="12" t="s">
        <v>26</v>
      </c>
      <c r="H43" s="10" t="s">
        <v>53</v>
      </c>
      <c r="I43" s="10" t="s">
        <v>204</v>
      </c>
      <c r="J43" s="10" t="s">
        <v>29</v>
      </c>
      <c r="K43" s="10" t="n"/>
      <c r="L43" s="10" t="s">
        <v>40</v>
      </c>
      <c r="M43" s="10" t="s">
        <v>205</v>
      </c>
      <c r="N43" s="11" t="s">
        <v>63</v>
      </c>
      <c r="O43" s="14" t="n"/>
      <c r="P43" s="14" t="n"/>
      <c r="Q43" s="15" t="n"/>
    </row>
    <row customHeight="true" ht="289.2998046875" outlineLevel="0" r="44">
      <c r="A44" s="10" t="n">
        <v>31</v>
      </c>
      <c r="B44" s="10" t="n">
        <v>50</v>
      </c>
      <c r="C44" s="10" t="s">
        <v>206</v>
      </c>
      <c r="D44" s="11" t="s">
        <v>207</v>
      </c>
      <c r="E44" s="11" t="s">
        <v>208</v>
      </c>
      <c r="F44" s="12" t="s">
        <v>209</v>
      </c>
      <c r="G44" s="12" t="s">
        <v>26</v>
      </c>
      <c r="H44" s="10" t="s">
        <v>27</v>
      </c>
      <c r="I44" s="10" t="s">
        <v>210</v>
      </c>
      <c r="J44" s="10" t="s">
        <v>29</v>
      </c>
      <c r="K44" s="10" t="s">
        <v>211</v>
      </c>
      <c r="L44" s="10" t="n"/>
      <c r="M44" s="10" t="s">
        <v>95</v>
      </c>
      <c r="N44" s="11" t="s">
        <v>212</v>
      </c>
      <c r="O44" s="14" t="n">
        <v>30</v>
      </c>
      <c r="P44" s="14" t="n"/>
      <c r="Q44" s="15" t="n">
        <f aca="false" ca="false" dt2D="false" dtr="false" t="normal">18.8*2</f>
        <v>37.6</v>
      </c>
    </row>
    <row customHeight="true" ht="157.899993896484" outlineLevel="0" r="45">
      <c r="A45" s="10" t="n">
        <v>32</v>
      </c>
      <c r="B45" s="10" t="n">
        <v>51</v>
      </c>
      <c r="C45" s="10" t="s">
        <v>213</v>
      </c>
      <c r="D45" s="11" t="s">
        <v>214</v>
      </c>
      <c r="E45" s="11" t="s">
        <v>215</v>
      </c>
      <c r="F45" s="33" t="n">
        <v>10.9</v>
      </c>
      <c r="G45" s="12" t="s">
        <v>26</v>
      </c>
      <c r="H45" s="10" t="s">
        <v>27</v>
      </c>
      <c r="I45" s="10" t="s">
        <v>216</v>
      </c>
      <c r="J45" s="10" t="s">
        <v>29</v>
      </c>
      <c r="K45" s="10" t="s">
        <v>217</v>
      </c>
      <c r="L45" s="10" t="n"/>
      <c r="M45" s="10" t="s">
        <v>95</v>
      </c>
      <c r="N45" s="11" t="s">
        <v>218</v>
      </c>
      <c r="O45" s="14" t="n">
        <v>25</v>
      </c>
      <c r="P45" s="14" t="n"/>
      <c r="Q45" s="15" t="n">
        <f aca="false" ca="false" dt2D="false" dtr="false" t="normal">10.9*2</f>
        <v>21.8</v>
      </c>
    </row>
    <row customHeight="true" ht="163.149993896484" outlineLevel="0" r="46">
      <c r="A46" s="10" t="n">
        <v>33</v>
      </c>
      <c r="B46" s="10" t="n">
        <v>53</v>
      </c>
      <c r="C46" s="10" t="s">
        <v>219</v>
      </c>
      <c r="D46" s="11" t="s">
        <v>220</v>
      </c>
      <c r="E46" s="11" t="s">
        <v>221</v>
      </c>
      <c r="F46" s="12" t="n">
        <v>24.5</v>
      </c>
      <c r="G46" s="12" t="s">
        <v>26</v>
      </c>
      <c r="H46" s="10" t="s">
        <v>27</v>
      </c>
      <c r="I46" s="10" t="s">
        <v>222</v>
      </c>
      <c r="J46" s="10" t="s">
        <v>29</v>
      </c>
      <c r="K46" s="10" t="s">
        <v>223</v>
      </c>
      <c r="L46" s="10" t="n"/>
      <c r="M46" s="16" t="n">
        <v>43832</v>
      </c>
      <c r="N46" s="11" t="s">
        <v>224</v>
      </c>
      <c r="O46" s="29" t="n">
        <v>25</v>
      </c>
      <c r="P46" s="29" t="n"/>
      <c r="Q46" s="15" t="n">
        <f aca="false" ca="false" dt2D="false" dtr="false" t="normal">24.5*2</f>
        <v>49</v>
      </c>
    </row>
    <row customHeight="true" ht="175.899993896484" outlineLevel="0" r="47">
      <c r="A47" s="10" t="n">
        <v>34</v>
      </c>
      <c r="B47" s="10" t="n">
        <v>54</v>
      </c>
      <c r="C47" s="10" t="s">
        <v>225</v>
      </c>
      <c r="D47" s="20" t="s">
        <v>226</v>
      </c>
      <c r="E47" s="11" t="s">
        <v>227</v>
      </c>
      <c r="F47" s="12" t="s">
        <v>228</v>
      </c>
      <c r="G47" s="12" t="s">
        <v>26</v>
      </c>
      <c r="H47" s="10" t="s">
        <v>27</v>
      </c>
      <c r="I47" s="10" t="s">
        <v>229</v>
      </c>
      <c r="J47" s="10" t="s">
        <v>38</v>
      </c>
      <c r="K47" s="10" t="s">
        <v>39</v>
      </c>
      <c r="L47" s="10" t="s">
        <v>230</v>
      </c>
      <c r="M47" s="10" t="s">
        <v>231</v>
      </c>
      <c r="N47" s="10" t="s">
        <v>232</v>
      </c>
      <c r="O47" s="14" t="n">
        <v>30</v>
      </c>
      <c r="P47" s="14" t="n"/>
      <c r="Q47" s="15" t="n">
        <f aca="false" ca="false" dt2D="false" dtr="false" t="normal">28.03+27.78</f>
        <v>55.81</v>
      </c>
    </row>
    <row customHeight="true" ht="202.899993896484" outlineLevel="0" r="48">
      <c r="A48" s="10" t="n">
        <v>35</v>
      </c>
      <c r="B48" s="10" t="n">
        <v>56</v>
      </c>
      <c r="C48" s="10" t="s">
        <v>233</v>
      </c>
      <c r="D48" s="11" t="s">
        <v>234</v>
      </c>
      <c r="E48" s="11" t="s">
        <v>235</v>
      </c>
      <c r="F48" s="12" t="n">
        <v>23</v>
      </c>
      <c r="G48" s="12" t="s">
        <v>26</v>
      </c>
      <c r="H48" s="10" t="s">
        <v>27</v>
      </c>
      <c r="I48" s="10" t="s">
        <v>236</v>
      </c>
      <c r="J48" s="10" t="s">
        <v>29</v>
      </c>
      <c r="K48" s="10" t="s">
        <v>237</v>
      </c>
      <c r="L48" s="10" t="n"/>
      <c r="M48" s="10" t="s">
        <v>133</v>
      </c>
      <c r="N48" s="11" t="s">
        <v>178</v>
      </c>
      <c r="O48" s="14" t="n">
        <v>30</v>
      </c>
      <c r="P48" s="14" t="n"/>
      <c r="Q48" s="15" t="n">
        <f aca="false" ca="false" dt2D="false" dtr="false" t="normal">23*2</f>
        <v>46</v>
      </c>
    </row>
    <row customHeight="true" ht="172.149993896484" outlineLevel="0" r="49">
      <c r="A49" s="10" t="n">
        <v>36</v>
      </c>
      <c r="B49" s="10" t="n">
        <v>58</v>
      </c>
      <c r="C49" s="10" t="s">
        <v>238</v>
      </c>
      <c r="D49" s="11" t="s">
        <v>239</v>
      </c>
      <c r="E49" s="11" t="s">
        <v>240</v>
      </c>
      <c r="F49" s="12" t="n">
        <v>19.8</v>
      </c>
      <c r="G49" s="12" t="s">
        <v>26</v>
      </c>
      <c r="H49" s="10" t="s">
        <v>27</v>
      </c>
      <c r="I49" s="10" t="s">
        <v>241</v>
      </c>
      <c r="J49" s="10" t="s">
        <v>29</v>
      </c>
      <c r="K49" s="10" t="s">
        <v>242</v>
      </c>
      <c r="L49" s="10" t="n"/>
      <c r="M49" s="10" t="s">
        <v>133</v>
      </c>
      <c r="N49" s="11" t="s">
        <v>141</v>
      </c>
      <c r="O49" s="14" t="n">
        <v>20</v>
      </c>
      <c r="P49" s="14" t="n"/>
      <c r="Q49" s="15" t="n">
        <f aca="false" ca="false" dt2D="false" dtr="false" t="normal">19.8*2</f>
        <v>39.6</v>
      </c>
    </row>
    <row customHeight="true" ht="156.600006103516" outlineLevel="0" r="50">
      <c r="A50" s="11" t="n">
        <v>37</v>
      </c>
      <c r="B50" s="11" t="n">
        <v>60</v>
      </c>
      <c r="C50" s="25" t="s">
        <v>243</v>
      </c>
      <c r="D50" s="25" t="s">
        <v>244</v>
      </c>
      <c r="E50" s="25" t="s">
        <v>245</v>
      </c>
      <c r="F50" s="33" t="n">
        <v>17.5</v>
      </c>
      <c r="G50" s="12" t="s">
        <v>26</v>
      </c>
      <c r="H50" s="11" t="s">
        <v>27</v>
      </c>
      <c r="I50" s="11" t="s">
        <v>222</v>
      </c>
      <c r="J50" s="11" t="s">
        <v>29</v>
      </c>
      <c r="K50" s="11" t="s">
        <v>246</v>
      </c>
      <c r="L50" s="11" t="n"/>
      <c r="M50" s="11" t="s">
        <v>133</v>
      </c>
      <c r="N50" s="11" t="s">
        <v>141</v>
      </c>
      <c r="O50" s="29" t="n">
        <v>25</v>
      </c>
      <c r="P50" s="29" t="n"/>
      <c r="Q50" s="15" t="n">
        <f aca="false" ca="false" dt2D="false" dtr="false" t="normal">17.5*2</f>
        <v>35</v>
      </c>
    </row>
    <row customHeight="true" ht="145.149993896484" outlineLevel="0" r="51">
      <c r="A51" s="10" t="n">
        <v>38</v>
      </c>
      <c r="B51" s="10" t="n">
        <v>62</v>
      </c>
      <c r="C51" s="18" t="s">
        <v>247</v>
      </c>
      <c r="D51" s="10" t="s">
        <v>248</v>
      </c>
      <c r="E51" s="34" t="s">
        <v>249</v>
      </c>
      <c r="F51" s="35" t="n">
        <v>15.3</v>
      </c>
      <c r="G51" s="12" t="s">
        <v>26</v>
      </c>
      <c r="H51" s="10" t="s">
        <v>27</v>
      </c>
      <c r="I51" s="10" t="s">
        <v>250</v>
      </c>
      <c r="J51" s="10" t="s">
        <v>29</v>
      </c>
      <c r="K51" s="10" t="s">
        <v>246</v>
      </c>
      <c r="L51" s="10" t="n"/>
      <c r="M51" s="10" t="s">
        <v>133</v>
      </c>
      <c r="N51" s="11" t="s">
        <v>218</v>
      </c>
      <c r="O51" s="14" t="n">
        <v>20</v>
      </c>
      <c r="P51" s="14" t="n"/>
      <c r="Q51" s="15" t="n">
        <f aca="false" ca="false" dt2D="false" dtr="false" t="normal">15.3*2</f>
        <v>30.6</v>
      </c>
    </row>
    <row customHeight="true" ht="102.199996948242" outlineLevel="0" r="52">
      <c r="A52" s="10" t="n">
        <v>39</v>
      </c>
      <c r="B52" s="10" t="n">
        <v>63</v>
      </c>
      <c r="C52" s="18" t="s">
        <v>251</v>
      </c>
      <c r="D52" s="36" t="s">
        <v>252</v>
      </c>
      <c r="E52" s="36" t="s">
        <v>253</v>
      </c>
      <c r="F52" s="37" t="s">
        <v>254</v>
      </c>
      <c r="G52" s="12" t="s">
        <v>26</v>
      </c>
      <c r="H52" s="10" t="s">
        <v>53</v>
      </c>
      <c r="I52" s="10" t="s">
        <v>255</v>
      </c>
      <c r="J52" s="10" t="s">
        <v>29</v>
      </c>
      <c r="K52" s="38" t="n"/>
      <c r="L52" s="38" t="n"/>
      <c r="M52" s="10" t="s">
        <v>256</v>
      </c>
      <c r="N52" s="11" t="s">
        <v>63</v>
      </c>
      <c r="O52" s="14" t="n">
        <f aca="false" ca="false" dt2D="false" dtr="false" t="normal">SUM(O14:O51)</f>
        <v>770</v>
      </c>
      <c r="P52" s="14" t="n">
        <f aca="false" ca="false" dt2D="false" dtr="false" t="normal">SUM(P14:P51)</f>
        <v>18</v>
      </c>
      <c r="Q52" s="14" t="n">
        <f aca="false" ca="false" dt2D="false" dtr="false" t="normal">SUM(Q14:Q51)</f>
        <v>1329.2899999999995</v>
      </c>
    </row>
    <row ht="15" outlineLevel="0" r="53">
      <c r="O53" s="39" t="n"/>
      <c r="P53" s="39" t="n"/>
      <c r="Q53" s="40" t="n"/>
    </row>
    <row outlineLevel="0" r="54">
      <c r="O54" s="39" t="n"/>
      <c r="P54" s="39" t="n"/>
      <c r="Q54" s="40" t="n"/>
    </row>
  </sheetData>
  <mergeCells count="1">
    <mergeCell ref="A11:N11"/>
  </mergeCells>
  <pageMargins bottom="0.15748031437397" footer="0.31496062874794" header="0.31496062874794" left="0.0393700785934925" right="0.0393700785934925" top="0.354330688714981"/>
  <pageSetup fitToHeight="0" fitToWidth="1" orientation="landscape" paperHeight="297mm" paperSize="9" paperWidth="210mm" scale="100"/>
  <rowBreaks count="1" manualBreakCount="1">
    <brk id="52" man="true" max="16383"/>
  </rowBreaks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2"/>
  <sheetViews>
    <sheetView showZeros="true" workbookViewId="0"/>
  </sheetViews>
  <sheetFormatPr baseColWidth="8" customHeight="false" defaultColWidth="9.14062530925693" defaultRowHeight="15" zeroHeight="false"/>
  <cols>
    <col customWidth="true" max="4" min="4" outlineLevel="0" width="21.8554681361118"/>
    <col customWidth="true" max="5" min="5" outlineLevel="0" width="20.8554686436103"/>
    <col customWidth="true" max="10" min="10" outlineLevel="0" width="10.7109374563868"/>
    <col customWidth="true" max="11" min="11" outlineLevel="0" width="11.710937625553"/>
  </cols>
  <sheetData>
    <row ht="409" outlineLevel="0" r="2">
      <c r="A2" s="10" t="n">
        <v>13</v>
      </c>
      <c r="B2" s="10" t="n">
        <v>18</v>
      </c>
      <c r="C2" s="10" t="s">
        <v>257</v>
      </c>
      <c r="D2" s="41" t="s">
        <v>258</v>
      </c>
      <c r="E2" s="11" t="s">
        <v>259</v>
      </c>
      <c r="F2" s="10" t="n">
        <v>21.2</v>
      </c>
      <c r="G2" s="12" t="s">
        <v>26</v>
      </c>
      <c r="H2" s="10" t="s">
        <v>27</v>
      </c>
      <c r="I2" s="10" t="s">
        <v>111</v>
      </c>
      <c r="J2" s="10" t="s">
        <v>29</v>
      </c>
      <c r="K2" s="10" t="s">
        <v>260</v>
      </c>
      <c r="L2" s="10" t="n"/>
      <c r="M2" s="16" t="s">
        <v>113</v>
      </c>
      <c r="N2" s="11" t="s">
        <v>84</v>
      </c>
    </row>
  </sheetData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MyOffice-CoreFramework-Windows/31-1191.804.9045.819.1@01270b6a23d25f32067dc36f8846da406ea65219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2024-09-10T06:28:06Z</dcterms:modified>
</cp:coreProperties>
</file>