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4" sheetId="1" state="visible" r:id="rId2"/>
    <sheet name="Лист1" sheetId="2" state="visible" r:id="rId3"/>
  </sheets>
  <definedNames>
    <definedName function="false" hidden="false" localSheetId="0" name="_xlnm.Print_Area" vbProcedure="false">'2024'!$A$1:$N$53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<sst xmlns="http://schemas.openxmlformats.org/spreadsheetml/2006/main" count="462" uniqueCount="268">
  <si>
    <t xml:space="preserve">Приложение  </t>
  </si>
  <si>
    <t xml:space="preserve">к постановлению администрации 
города Магнитогорска</t>
  </si>
  <si>
    <t xml:space="preserve">от ______________ № __________</t>
  </si>
  <si>
    <t xml:space="preserve">Приложение № 1</t>
  </si>
  <si>
    <t xml:space="preserve">от 23.12.2015    № 17044 - П </t>
  </si>
  <si>
    <t xml:space="preserve">Реестр муниципальных маршрутов регулярных перевозок города Магнитогорска автомобильным транспортом</t>
  </si>
  <si>
    <t xml:space="preserve">Регистрационный№ </t>
  </si>
  <si>
    <t xml:space="preserve">№ маршрута</t>
  </si>
  <si>
    <t xml:space="preserve">Наименование начального остановочного пункта / наименование конечного остановочного пункта</t>
  </si>
  <si>
    <t xml:space="preserve">Наименование промежуточных остановочных пунктов</t>
  </si>
  <si>
    <t xml:space="preserve">Наименование  улиц и автомобильных дорог по которым проходит движение транспортных средств</t>
  </si>
  <si>
    <t xml:space="preserve">Протяженность маршрута регулярных перевозок, км</t>
  </si>
  <si>
    <t xml:space="preserve">Порядок посадки и высадки пассажиров</t>
  </si>
  <si>
    <t xml:space="preserve">Вид регулярных перевозок</t>
  </si>
  <si>
    <t xml:space="preserve">Вид и класс транспортных средств / максимальное количество транспортных средств (единиц)</t>
  </si>
  <si>
    <t xml:space="preserve">Экологические характеристики транспортных средств</t>
  </si>
  <si>
    <t xml:space="preserve">Срок эксплуатации транспортных средств</t>
  </si>
  <si>
    <t xml:space="preserve">Характеристики ТС, влияющие на качество перевозок</t>
  </si>
  <si>
    <t xml:space="preserve">Дата начала осуществления регулярных перевозок</t>
  </si>
  <si>
    <t xml:space="preserve">Наименование, место нахождения перевозчика, осуществляющего перевозки по маршруту регулярных перевозок</t>
  </si>
  <si>
    <t xml:space="preserve">ост. «Водонапорная башня» - ост. «Поля Орошения»  </t>
  </si>
  <si>
    <t xml:space="preserve">Прямое направление: ост. "Водонапорная башня"-  к-р Родина - Ленинградская - Трест "Магнитострой"  - Правды - Грязнова, 4 - Консерватория - Парковая - Цирк - Центральная городская ярмарка - ТЭЦ - Профсоюзная - Кирова - Кирова,70 - пл.Комсомольская - ЦПКиО - ММК-Метиз - ул. Метизников - Пушкина - пл.Победы - Чайковского - Фрунзе - Полевая - 1-я Горбольница - Островского - Самстрой - ост. "Поля орошения"                                                                                                                                                                                                                                                                                                                              Обратное направлене: ост. "Поля орошения" - Самстрой - Островского - 1-я Горбольница - Полевая - Фрунзе - Чайковского - пл. Победы - Пушкина - Метизников - ММК-Метиз - ЦПКиО - пл. Комсомольская - Кирова, 70 - Кирова - Профсоюзная - ТЭЦ - Центральная городская ярмарка - Цирк -  Аэропорт - м-н "Южный" - МСЧ - Горгаз - Правды - КБО - Ленинградская - к-р Родина - ост. "Водонапорная башня" </t>
  </si>
  <si>
    <t xml:space="preserve">Прямое направление: ул. Бестужева - ул. Сурикова - ул.Комсомольская - ул. Советская - ул. Грязнова -Южный переход - ул. Профсоюзная - ул. Кирова -  
просп. Пушкина - ул. Чкалова - тракт Челябинский - шоссе Космонавтов - ул. Сельская                                            Обратное направление: ул. Сельская - шоссе Космонавтов - тракт Челябинский - ул. Чкалова - просп. Пушкина - ул. Кирова - ул. Профсоюзная - Южный переход - ул. Грязнова - ул. Советская -                 ул. Комсомольская - ул. сурикова - ул. Бестужева</t>
  </si>
  <si>
    <t xml:space="preserve">перевозки с посадкой и высадкой пассажиров только в установленных остановочных пунктах по маршруту регулярных перевозок</t>
  </si>
  <si>
    <t xml:space="preserve">регулярные перевозки по нерегулируемому тарифу</t>
  </si>
  <si>
    <t xml:space="preserve">автобус малого                            класса / 30                                            автобус большого класса / 0</t>
  </si>
  <si>
    <t xml:space="preserve">в соответствии с действующим законодательством</t>
  </si>
  <si>
    <t xml:space="preserve">не старше 13 лет - 24 ед., не старше 11 лет - 2 ед., не старше 10 лет - 3 ед., не старше 9 лет - 1 ед.</t>
  </si>
  <si>
    <t xml:space="preserve"> 21.08.2013 г.</t>
  </si>
  <si>
    <t xml:space="preserve">ИП Ялинский                          Павел Евгеньевич,                                    ул. Виноградная, 21/2  
744500256490</t>
  </si>
  <si>
    <t xml:space="preserve">ост. с/т "Метизник" - ост. «Самстрой»  </t>
  </si>
  <si>
    <t xml:space="preserve">Прямое направление:  ост. "с/т "Метизник" - АЗС Шурави - Хлебокомбинат - Зеленый рынок - Депо № 2 - Чекалина - пл. Привокзальная  - Первомайская - Уральская - Комсомольская - Университет -Горького - Чапаева - пл. Носова - Металлургов - Бронева - Береговая - Профсоюзная - Кирова - Кирова, 70 - пл. Комсомольская - ЦПКиО - ММК-Метиз - Складская - Центр реабилитации - пл. Победы - Чайковского - Фрунзе - Полевая - 1-я Горбольница - Островского - ост. "Самстрой"           Обратное направление: ост. "Самстрой" - Островского - 1-я Горбольница - Полевая - Фрунзе - Чайковского - пл. Победы - Центр реабилитации - Складская - ММК-Метиз - ЦПКиО - пл. Комсомольская - Кирова, 70 - Кирова - Профсоюзная - Береговая - Броневая -Металлургов - пл. Носова - Чапаева - Горького - Университет - Комсомольская - Уральская - Первомайская - пл. Привокзальная - Чекалина - Депо № 2 - Зеленый рынок - Хлебокомбинат - АЗС Шурави - ост. с/т "Метизник"</t>
  </si>
  <si>
    <t xml:space="preserve">Прямое направление:  ул. Малиновая - шос. Дачное - ул. Вокзальная - просп. Ленина - просп.Металлургов - Центральный переход - ул. Зеленцова -                           ул. Профсоюзная - ул.Кирова - просп. Пушкина -            ул. Чкалова                                                                  Обратное направление: ул. Чкалова - просп. Пушкина - ул. Кирова - ул. Профсоюзная -                         ул. Зеленцова - Центральный переход - просп. Металлургов - просп. Ленина - ул. Вокзальная -    шос. Дачное - ул. Малиновая</t>
  </si>
  <si>
    <t xml:space="preserve">22,04 / 20,84</t>
  </si>
  <si>
    <t xml:space="preserve">автобус малого                            класса / 15                                            автобус большого класса / 0</t>
  </si>
  <si>
    <t xml:space="preserve">Любой</t>
  </si>
  <si>
    <t xml:space="preserve">8 лет</t>
  </si>
  <si>
    <t xml:space="preserve">ТС оборудованы для перевозки пассажиров с ограниченными физическими возможностями, пассажиров с детскими колясками; вместимость ТС - 14 и более мест для сидения</t>
  </si>
  <si>
    <t xml:space="preserve"> 15.11.2017 г.</t>
  </si>
  <si>
    <t xml:space="preserve">ИП Добрышкин Евгений Петрович, ул. Профсоюзная, 20 
744600891209</t>
  </si>
  <si>
    <t xml:space="preserve">к/п "Раздольная, 2" - ост. "Самстрой"</t>
  </si>
  <si>
    <t xml:space="preserve">Прямое направление:   к/п «Раздольная,2» - ТЦ Метро - ул. Советская, 225/1 - Поликлиника Южная - Слветская, 205 - Трамвайная - Стройдвор - Плавательный бассейн - Доменщиков - Дом  творчества - Завенягина - Политехнический колледж - Советской  Армии - К. Маркса,115 - Парковая - Цирк - Центральная городская ярмарка - ТЭЦ - Профсоюзная - Кирова - Кирова, 70 - пл. Комсомольская - поликлиника ММК-Метиз - ММК-Метиз - Метизников - Пушкина - пл. Победы - Чайковского - Фрунзе - Полевая - 1-я Горбольница - Островского - ост. "Самстрой"                                                                                                                                                                                                       Обратное направление: ост. "Самстрой" - Островского - 1-я Горбольница - Полевая - Фрунзе - Чайковского - пл. Победы - Пушкина - Метизников - ММК-Метиз -поликлиника ММК-Метиз  - пл. Комсомольская - Кирова, 70 - Кирова - Профсоюзная - ТЭЦ - Центральная городская ярмарка - Цирк - Современник - К.Маркса, 115 - Советской Армии - Политехнический колледж - Завенягина - Дом творчества - Доменщиков - Плавательный бассейн - Стройдвор - Трамвайная - 142 мкр - героя соцтруда Михаила Сорокина - 50-летия Магнитки - Поликлиника Южная -  Зеленый лог, 52 - ЖК Молодежный - ТЦ Метро -  к/п "Раздольная, 2"</t>
  </si>
  <si>
    <t xml:space="preserve">Прямое направление:  ул. Петербургская - Западное шоссе - ул. 50-летия Магнитки - ул. Тевосяна - ул.Зеленый лог -  ул. Советская – ул. Доменщикоов - ул. Завенягина – просп. Карла Маркса - ул. Грязнова - Южный переход - ул.Профсоюзная - ул. Кирова - просп. Пушкина - ул. Чкалова                                            Обратное направление: ул. Чкалова - просп. Пушкина ул. Кирова - ул. Профсоюзная - Южный переход - ул. Грязнова - просп. Карла Маркса -               ул. Завенягина - ул. Доменщиков - ул. Советская - ул.Зеленый лог - ул. Тевосяна -  ул. 50-летия Магнитки - Западное шоссе - ул. Петербургская </t>
  </si>
  <si>
    <t xml:space="preserve">автобус малого                              класса / 30                                        автобус большого класса / 0</t>
  </si>
  <si>
    <t xml:space="preserve">не старше 13 лет - 28 ед., не старше 9 лет - 2 ед.</t>
  </si>
  <si>
    <t xml:space="preserve">23.08.2013 г.</t>
  </si>
  <si>
    <t xml:space="preserve">ИП Борисов Игорь Юрьевич, ул. Магнитная, 9а  744602461000</t>
  </si>
  <si>
    <t xml:space="preserve"> "пл. Привокзальная" –       к/п. "ул. Транзитная, 19 а"</t>
  </si>
  <si>
    <t xml:space="preserve">Прямое направление: пл. Привокзальная – ДДН - Химчистка - Гаражи - Сады - Пост ГИБДД - пос. Цементников - МЦОЗ - УПТК – Красный маяк, 11 –  Красный маяк, 61 – Красный маяк, 109 – Красный маяк, 133 – пер. Речной, 4 - пос. Супряк, 13 – к/п «ул. Транзитная, 19а»    
Обратное направление: 
к/п «ул. Транзитная, 19а» - пос. Супряк, 13 – пер. Речной, 4 - Красный маяк, 133 – Красный маяк, 109 – Красный маяк, 61 – Красный маяк, 11 - УПТК - МЦОЗ - пос. Цементников - Пост ГИБДД - Сады - Химчистка - ДДН - пл. Привокзальная </t>
  </si>
  <si>
    <t xml:space="preserve">Прямое направление: 
ул. Вокзальная  - ул. Николая Шишка - ул. Московская - Северный переход – проезд Мостовой - ул. Цементная - шоссе Белорецкое - ул. ст. Цемзавод - ул. Красный маяк - ул. Транзитная       
Обратное направление: 
ул. Транзитная - ул. Красный маяк - ул. ст. Цемзавод - шоссе Белорецкое - ул. Цементная - проезд Мостовой - Северный переход - ул. Московская -             ул. Николая Шишка - ул. Вокзальная 
</t>
  </si>
  <si>
    <t xml:space="preserve">регулярные перевозки по регулируемому тарифу</t>
  </si>
  <si>
    <t xml:space="preserve">автобус малого                                    класса / 0                                           автобус большого класса / 2</t>
  </si>
  <si>
    <t xml:space="preserve">    -</t>
  </si>
  <si>
    <t xml:space="preserve">АО "Прокатмонтаж" ,          ул. Кирова, 104Б 7414000343</t>
  </si>
  <si>
    <t xml:space="preserve">к/п  «пос Западный-1» - к/п «пос Западный-1»</t>
  </si>
  <si>
    <t xml:space="preserve">к/п  «пос Западный-1» - Сторожевая, 13 – ул. Цветочная – ул. Вишневая – ш.Западное, 98 – Усадебная – пос. Зеленая долина – п. Нежный – снт Дружба – Грязнова, 4 – Консерватория – Дружба – Правда – Гагарина – Драмтеатр – Дом Советов – Изумруд – Цирк – Аэропорт – м-н «Южный» - Оранжерейная - снт Дружба - п. Нежный - пос. Зеленая долина – Усадебная - ш.Западное - ул. Вишневая -  ул. Цветочная – Пресная плотина, 15 - к/п  «пос Западный-1»  </t>
  </si>
  <si>
    <t xml:space="preserve">Прямое, обратное направление:
Пресная плотина - шоссе Западное - ул. Зеленая  -   ул. Оренбургская - ул. Санаторная - ул. Грязнова - ул. Суворова - ул. Гагарина - просп. Ленина - ул. Грязнова - ул. Оранжерейная - ул. Лесопарковая - ул. Зеленая - шоссе Западное - Пресная плотина 
</t>
  </si>
  <si>
    <t xml:space="preserve">автобус среднего                              класса / 4                                            </t>
  </si>
  <si>
    <t xml:space="preserve">ТС оборудованы для перевозки пассажиров с ограниченными физическими возможностями, пассажиров с детскими колясками; вместимость ТС - в соответствии с характеристиками ТС среднего класса</t>
  </si>
  <si>
    <t xml:space="preserve">с 01.04.2024</t>
  </si>
  <si>
    <t xml:space="preserve">МП "МАГГОРТРАНС" ул. Советская 162/2
ИНН 7414000061</t>
  </si>
  <si>
    <t xml:space="preserve">ост. «ООТ «пос.Нежный – ООТ «пос.Нежный»</t>
  </si>
  <si>
    <t xml:space="preserve">ост. «пос. Нежный» – КГЗ «Соты» – ост. «с/т Мичурина-2» – Грин парк – Южный Посад – ЖК Молодежный – Тевосяна, 31- Метро- Тевосяна, 15 – Тевосяна, 11 – Автостоянка – Курортная поликлиника – Маршала Жукова – Труда – Труда, 25 -  просп. Карла Маркса, 210 – Зеленый лог – Зеленый лог, 39 – Зеленый лог, 52 – ЖК Молодежный – Южный Посад – Грин парк - – ост. «с/т Мичурина-2» – КГЗ «Соты» - ост. «пос. Нежный»</t>
  </si>
  <si>
    <t xml:space="preserve">Прямое, обратное направление:
ул. Зеленая - шоссе Западное - ул. Зеленый лог - ул. Тевосяна - ул. Труда - просп. Карла Маркса - ул. Зеленый лог - шоссе Западное - ул. Зеленая
</t>
  </si>
  <si>
    <t xml:space="preserve">к/п "ул. Зеленый лог, 15" - ост. "Цемзавод"</t>
  </si>
  <si>
    <t xml:space="preserve">Прямое направление:     к/п " ул. Зеленый лог, 15" - парк Южный  -  Зеленый лог - ул. Зеленый лог, 40/1 - Советская, 225/1 - Поликлиника Южная -  Советская, 205 - Трамвайная - Стройдвор - Плавательный бассейн - Феодосия Воронова - Дом творчества - Завенягина - Сталеваров - Сов. Армии - К. Маркса, 115 - Современник - Юность - Универмаг - Правды - Куранты - Гагарина - Драмтеатр - Ленинградская - Университет - Комсомольская - Уральская - Первомайская – Школа № 34 - Гаражи – Сады - пост ГИБДД - пос. Цементный – к/п «Цемзавод»
 Обратное направление: ост. к/п «Цемзавод» - пос. Цементный – пост ГИБДД – Сады - Гаражи -  Первомайская - Уральская - Комсомольская - Университет - Ленинградская - Драмтеатр - Гагарина - Куранты - Правды - Универмаг - Современник - К.Маркса, 115 - Советской Армии - Сталеваров - Завенягина - Семейный парк - Энгельса - Б.Ручьева - Труда - Жукова - Курортная поликлиника - 142 мкр. - Михаила Сорокина - 50-летия Магнитки - поликлиника Южная - Зеленый лог, 48 - Зеленый лог, 35 - парк Южный - "Зеленый лог, 15" 
</t>
  </si>
  <si>
    <t xml:space="preserve">Прямое направление:    
ул. Зеленый лог - ул.Советская - ул. Доменщиков - 
ул. Завенягина - просп.Карла Маркса - ул.Гагарина - просп. Ленина - ул. Вокзальная - 
ул. Бехтерева - ул. Московская - Северный переход - Мостовой проезд - ул. Цементная - Белорецкое шоссе
Обратное направление: Белорецкое шоссе - 
ул. Цементная - Мостовой проезд - Северный переход - ул. Московская -  ул. Бехтерева - ул. Вокзальная -  просп. Ленина - ул. Гагарина - просп. Карла Маркса - ул. Труда - ул. Советская - ул. Зеленый лог
</t>
  </si>
  <si>
    <t xml:space="preserve">Прямое направление: 20                                     Обратное направление: 19,8</t>
  </si>
  <si>
    <t xml:space="preserve">автобус малого                                               класса / 30                                           автобус большого класса / 0</t>
  </si>
  <si>
    <t xml:space="preserve">не старше 13 лет - 27 ед., не старше 12 лет - 3 ед.</t>
  </si>
  <si>
    <t xml:space="preserve">26.08.2013 г.</t>
  </si>
  <si>
    <t xml:space="preserve">к/п "ул. Зеленый лог, 15" - к/п "ул. Зеленый лог, 15"</t>
  </si>
  <si>
    <t xml:space="preserve">Прямое/ обратное направление:    к/п "Зеленый лог, 15" - Зеленый лог, 21 - Карла Маркса 222 - 139-й микрорайон -Труда - Б. Ручьева - Энгельса - Художественная школа - пр. Ленина - Храм Вознесения - Казачья переправа - Приуральская - Фурманова - Боткина - Маяковского - Магнитная - Маяковского - пл. Победы - Центр реабилитации - Складская - ММК-Метиз - ЦПКиО - пл. Комсомольская - Кирова, 70 - Кирова - Профсоюзная - ТЭЦ - Южный переход -  Современник - К. Маркса, 115 - Советской Армии - Политехнический колледж - Завенягина - Энгельса - Б. Ручьева - Труда - Карла Маркса 210 - Зеленый Лог - Зеленый лог, 21 - к/п "ул. Зеленый лог, 15"   </t>
  </si>
  <si>
    <t xml:space="preserve">Прямое направление: ул. Зеленый лог -просп. Карла Маркса - ул. Завенягина - ул. Магнитная - ул. Кирова - ул. Маяковского - просп. Пушкина -  ул. Кирова - ул. Профсоюзная - Южный переход - просп. Карла Маркса -  ул. Зеленый лог  / обратное</t>
  </si>
  <si>
    <t xml:space="preserve">автобус малого                                             класса / 15                                            автобус большого класса / 2</t>
  </si>
  <si>
    <t xml:space="preserve">вместимость ТС- 14 и более мест для сидения</t>
  </si>
  <si>
    <t xml:space="preserve">Свидетельство № 000102 от 15.11.2017 г.</t>
  </si>
  <si>
    <t xml:space="preserve">к/п «просп. Карла Маркса, 199» - ост. «Самстрой»  </t>
  </si>
  <si>
    <t xml:space="preserve">Прямое направление:  к/п "просп. Карла Маркса, 199" - просп. Карла Маркса, 210 - Зеленый лог - Зелёный лог, 39 -  Советская, 225/1 - Поликлиника Южная - магазин Дубрава - Тевосяна, 15 - Тевосяна, 11 - Автостоянка - Курортная поликлиника - Маршала Жукова - Труда - Б. Ручьева - Энгельса - Гостиный двор - Художественная школа - пр. Ленина - Храм Вознесения - Казачья переправа - Приуральская - Фурманова - Боткина - Маяковского - пл. Победы - Чайковского - Фрунзе - Полевая - 1-я Горбольница - Островского - ост. "Самстрой"    Обратное направление: ост. "Самстрой" - Островского - 1-я Горбольница - Полевая - Фрунзе - Чайковского - пл. Победы - Маяковского - Магнитная - Маяковского - Боткина - Фурманова - Приуральская - Казачья переправа - Храм Вознесения - пр. Ленина - Семейный парк - Энгельса - Б.Ручьева - Труда - Маршала Жукова - Автостоянка - Тевосяна, 11 - Школа-интернат № 3 -Разворот - магазин Дубрава - 50-летия Магнитки - Поликлиника - Зеленый лог, 48 - Зеленый лог, 35  - Зеленый лог - к/п "просп. Карла Маркса, 199"</t>
  </si>
  <si>
    <t xml:space="preserve">Прямое направление:  просп. Карла Маркса - ул. Зеленый лог - ул. Советская  - ул. 50-летия Магнитки  - ул. Тевосяна -  - ул. Труда – просп. Карла Маркса - ул. Завенягина - ул. Магнитная - ул. Маяковского - просп. Пушкина - ул. Чкалова                                               Обратное направление: ул. Чкалова - просп. Пушкина - ул. Маяковского - ул. Кирова - ул. Магнитная - ул. Завенягина - просп. Карла Маркса - ул. Труда - ул. Тевосяна - ул. 50-летия Магнитки - ул. Советская - ул. Зеленый лог -  просп. Карла Маркса </t>
  </si>
  <si>
    <t xml:space="preserve">автобус малого                        класса / 30                                            автобус большого класса / 2</t>
  </si>
  <si>
    <t xml:space="preserve">ИП Борисов Игорь Юрьевич, ул. Магнитная, 9а 744602461000</t>
  </si>
  <si>
    <t xml:space="preserve">к/п пл. Привокзальная – к/п ул. Зеленая  </t>
  </si>
  <si>
    <t xml:space="preserve">Прямое направление:
пл. Привокзальная – Первомайская – Оперный театр – Комсомольская - Гагарина - Куранты - Универмаг - Аэропорт - м-н "Южный" – Советская – санаторий «Южный» - СНТ «Дружба» - СНТ «Ремонтник»
Обратное направление: СНТ «Ремонтник» - СНТ «Дружба» - санаторий «Южный» - МСЧ - пер. Советский - Лесопарковая - 126 мкр - Сталеваров - Доменщиков - Плавательный бассейн - Трамвайная - 142 мкр - Михаила Сорокина - 50-летия Магнитки - поликлиника Южная - 144 мкр. – 148 мкр.  – Зеленый лог – 139 мкр.
Труда - Б. Ручьева - Энгельса – Гостиный двор - Завенягина - Сталеваров - Советской Армии - К. Маркса, 115 - пл. Мира - Универмаг - Куранты - Гагарина – Общежитие «МГТУ» - Комсомольская – Оперный театр - пл. Привокзальная
</t>
  </si>
  <si>
    <t xml:space="preserve">Прямое направление: просп. Карла Маркса - ул. Грязнова - ул. Оранжерейная - ул. Лесопарковая - ул. Зеленая        
Обратное направление: ул. Зеленая - ул. Санаторная  - ул. Советская - ул. Галиуллина - ул. Доменщиков - ул. Советская - ул. Зеленый лог - просп. Карла Маркса
</t>
  </si>
  <si>
    <t xml:space="preserve">10,2/20,5</t>
  </si>
  <si>
    <t xml:space="preserve">автобус малого                              класса / 2                                            </t>
  </si>
  <si>
    <t xml:space="preserve">ост. "СНТ Мичурина" – ост. "УПТК"</t>
  </si>
  <si>
    <t xml:space="preserve">Прямое направление: КПП «СНТ Мичурина» - Тевосяна, 11 – Школа-интернат №3 - Метро - Советская, 225/1 - Поликлиника Южная - Советская, 205 - Курортная поликлиника - Маршала Жукова - героя соцтруда Владислава Романова - шк. Ромазана - Станичная - Детская поликлиника - 136 мкр - 134 мкр - ТЦ "Европейский" - Арена "Металлург" - Дворец им. И.Х. Ромазана - Дом обороны - Музей - Обувная фабрика - Цирк - Изумруд - Дом Советов - Драмтеатр - Ленинградская - Университет - Комсомольская - пл. Свердлова - Дворец спорта - ДДН - Химчистка - Гаражи -  Сады - Пост ГИБДД -  пос. Цементников - Цемзавод - ост. "УПТК"
Обратное направление: ост. "УПТК" - Цемзавод - пос. Цементников - Пост ГИБДД - Сады - Химчистка - ДДН - Дворец спорта - пл. Свердлова - Комсомольская - Университет - Ленинградская - Драмтеатр - Дом Советов - Изумруд - Обувная фабрика - Музей - Дом обороны - Дворец им. И.Х. Ромазана - Арена "Металлург" - ТЦ "Европейский" - 134 мкр - Пенсионный фонд - Детская поликлиника - Станичная - шк.им. Ромазана - Труда - Маршала Жукова - Курортная поликлиника - 142 мкр – Михаила Сорокина - 50-летия Магнитки - Поликлиника Южная - Зеленый лог, 50 – ЖК Молодежный – Метро - Тевосяна, 15 - Тевосяна, 11 -КПП «СНТ Мичурина»  </t>
  </si>
  <si>
    <t xml:space="preserve">Прямое направление: ул. Труда - ул. Тевосяна - ул. Зеленый лог - ул. Советская - ул. Труда - просп. Ленина - ул. Комсомольская - ул. Николая Шишка - ул. Московская - Северный переход - проезд Мостовой - ул. Цементная - шоссе Белорецкое
Обратное направление: шоссе Белорецкое - ул. Цементная - проезд Мостовой - Северный переход - ул. Московская - ул. Николая Шишка - ул. Комсомольская - просп. Ленина - ул. Труда - ул. Советская - ул. Зеленый лог - ул. Тевосяна - ул. Труда
</t>
  </si>
  <si>
    <t xml:space="preserve">автобус малого     класса / 30                                            автобус большого класса / 0</t>
  </si>
  <si>
    <t xml:space="preserve">не старше 13 лет - 21 ед., не старше 10 лет - 8 ед., не старше 9 лет - 1 ед.</t>
  </si>
  <si>
    <t xml:space="preserve">21.08.2013 г.</t>
  </si>
  <si>
    <t xml:space="preserve">ИП Ефимов                                                  Андрей Иванович,                                             ул. Тимирязева, 30/1  
744609042619</t>
  </si>
  <si>
    <t xml:space="preserve">пл. Привокзальная-ул. Зеленый лог, 15</t>
  </si>
  <si>
    <t xml:space="preserve">Прямое направление: к/п «пл. Привокзальная» - Первомайская – Уральская – Комсомольская – Университет – Ленинградская – Драмтеатр – Гагарина – ЖБИ – Телецентр – Экопарк – Оранжерейная – Притяжение – Плавательный бассейн – Стройдвор – Трамвайная - 142 мкр – героя соцтруда Михаила Сорокина – 144 мкр – 145 мкр – просп. Карла Маркса, 210 – Зеленый лог – парк Южный – к/п «ул. Зеленый лог, 15»;
Обратное направление: к/п «ул. Зеленый лог, 15» - парк Южный – Зеленый лог – 139 мкр - 145 мкр - 144 мкр – ул. Советская, 205 - Трамвайная - Стройдвор – Плавательный бассейн – Притяжение – Оранжерейная – Экопарк – Телецентр – ЖБИ - Гагарина – Драмтеатр – Ленинградская – Университет – Комсомольская – Уральская – Первомайская – к/п «пл. Привокзальная»
</t>
  </si>
  <si>
    <t xml:space="preserve">Прямое направление:
ул. Вокзальная - просп. Ленина - ул. Гагарина - ул. Лесопарковая - ул. Оренбургская - ул. Советская - 50 летия Магнитки - просп. Карла Маркса - ул. Зеленый лог
Обратное напарвление: ул. Зеленый лог - просп. Карла Маркса - 50 летия Магнитки - ул. Советская - ул. Оренбургская - ул. Лесопарковая - ул. Гагарина - просп. Ленина - ул. Вокзальная
</t>
  </si>
  <si>
    <t xml:space="preserve">автобус среднего  класс 6                                         </t>
  </si>
  <si>
    <t xml:space="preserve">1 год</t>
  </si>
  <si>
    <t xml:space="preserve">с 01.08.2023</t>
  </si>
  <si>
    <t xml:space="preserve">к/п «ул. Зеленый лог, 15» - к/п "ул. 1-я Северо - Западная, 14"</t>
  </si>
  <si>
    <t xml:space="preserve">Прямое направление: к/п "ул. Зеленый лог, 15" - Зеленый лог, 21 - 148 мкр - 144 мкр - Советская, 225/1 - Поликлиника Южная - 145 мкр - 139 мкр - героя соцтруда Владислава Романова - шк. им. Ромазана - Станичная - Детская поликлиника - 136 мкр - 134 мкр - Завенягина - Арена "Металлург" - Дворец им. И.Х. Ромазана - Дом обороны - Музей - Обувная фабрика - Цирк - Изумруд - Дом Советов - Драмтеатр - Ленинградская - Университет - Комсомольская - Уральская - Первомайская -  пл. Привокзальная - Чекалина - Хлебокомбинат - Хладокомбинат - АЗС Шурави  - к/п "ул. 1-я Северо-Западная, 14"                                       Обратное направление: к/п "ул. 1-я Северо-Западная, 14" - АЗС Шурави- Хладокомбинат - Хлебокомбинат - Чекалина- Привокзальная - Первомайская - Уральская - Комсомольская - Университет - Ленинградская - Драмтеатр - Дом Советов - Изумруд - Обувная фабрика- Музей - Дом обороны - Дворей им. И.Х. Ромазана - Арена "Металлург" - Завенягина - ул. Завенягина, 1 д - 136 мкр - Пенсионный фонд - Детская поликлиника - Станичная - шк. им. Ромазана - Труда -  139 мкр - 145 мкр - 144 мкр - 50-летия Магнитки - Поликлиника - Зеленый лог, 48 - 148 мкр - Зеленый лог, 25 - Зеленый лог, 21 - к/п "Зеленый лог, 15" </t>
  </si>
  <si>
    <t xml:space="preserve">Прямое направление: ул. Зеленый лог - ул. Советская - ул. 50-летия Магнитки - просп. Карла Маркса - ул. Труда - просп. Ленина - ул. Вокзальная  - ул. 1- я Северо-Западная                                                        Обратное направление: ул. 1-я Северо-Западная - ул. Вокзальная - просп. Ленина - ул. Труда - просп. Карла Маркса - ул. 50-летия Магнитки - ул. Советская - ул. Зеленый лог</t>
  </si>
  <si>
    <t xml:space="preserve">автобус малого                                  класса / 20                                           автобус большого класса / 0</t>
  </si>
  <si>
    <t xml:space="preserve"> с 15.11.2017 г.</t>
  </si>
  <si>
    <t xml:space="preserve">«просп. Карла Маркса, 235" – «ост. пос.Димитрова»</t>
  </si>
  <si>
    <t xml:space="preserve">«ККЦ - Среднеуральская - Гранитная - 14 участок - «МКЗ» - 8-я проходная - Товарная - ул. Фадеева - пос. Березки - ул. Димитрова, 11 - ул. Станционная - конечная Автоколонна» </t>
  </si>
  <si>
    <t xml:space="preserve">автобус малого                                    класса / 30                                            автобус большого класса / 4</t>
  </si>
  <si>
    <t xml:space="preserve">не старше 10 лет - 4 ед. большого класса, не старше 8 лет - 30 ед.</t>
  </si>
  <si>
    <t xml:space="preserve">с 01.01.2025 г.</t>
  </si>
  <si>
    <t xml:space="preserve">«ул. Коробова,18» – «пл. Привокзальная»</t>
  </si>
  <si>
    <r>
      <rPr>
        <u val="single"/>
        <sz val="8"/>
        <rFont val="Times New Roman"/>
        <family val="1"/>
        <charset val="204"/>
      </rPr>
      <t xml:space="preserve">Прямое направление:</t>
    </r>
    <r>
      <rPr>
        <sz val="8"/>
        <rFont val="Times New Roman"/>
        <family val="1"/>
        <charset val="204"/>
      </rPr>
      <t xml:space="preserve"> к/п «ул. Коробова, 18» - пр. Сиреневый - Калмыкова - Магуз - Станичная – Детская поликлиника - 136 мкр. – 134 мкр. ТЦ Европейский – Завенягина – Ледовый дворец - – Дом обороны – Музей – Обувная фабрика – Цирк – Изумруд – Дом советов – Драмтеатр – Центральный стадион – Поликлиника – Чапаева – пл. Носова – пл. Свердлова – Дворец спорта – Дом дружбы народов – Химчистка – пл. Привокзальная
</t>
    </r>
    <r>
      <rPr>
        <u val="single"/>
        <sz val="8"/>
        <rFont val="Times New Roman"/>
        <family val="1"/>
        <charset val="204"/>
      </rPr>
      <t xml:space="preserve">Обратное направление: </t>
    </r>
    <r>
      <rPr>
        <sz val="8"/>
        <rFont val="Times New Roman"/>
        <family val="1"/>
        <charset val="204"/>
      </rPr>
      <t xml:space="preserve">пл. Привокзальная - Вокзал – Химчистка - Дом дружбы народов - Дворец спорта - пл. Свердлова – пл. Носова – Чапаева – Поликлиника – Центральный стадион - Драмтеатр – Дом советов – Изумруд – Обувная фабрика – Музей – Ледовый дворец – Завенягина – ТЦ Европейский – 134 мкр. – Собес – Детская поликлиника - Станичная – Магуз - Калмыкова - Сиреневый - к/п «ул. Коробова, 18»
</t>
    </r>
  </si>
  <si>
    <t xml:space="preserve">Прямое направление: ул. Коробова - пр. Сиреневый - ул. Калмыкова - ул. Труда - просп. Ленина - ул. Гагарина - ул. Октябрьская - ул. Строителей - ул. Николая Шишка - ул. Московская - ул. Бехтерева - ул. Вокзальная
Обратное направление: ул. Вокзальная - ул. Бехтерева - ул. Московская - ул. Николая Шишка - ул. Строителей - ул. Октябрьская - ул. Гагарина - просп. Ленина - ул. Труда - ул. Калмыкова - пр. Сиреневый - ул. Коробова
</t>
  </si>
  <si>
    <t xml:space="preserve">автобус малого     /0/ автобус среднего класса /5/ автобус большого класса / 0/</t>
  </si>
  <si>
    <t xml:space="preserve">с 01.10.2023</t>
  </si>
  <si>
    <t xml:space="preserve">Молжив - ЛПЦ</t>
  </si>
  <si>
    <t xml:space="preserve">Прямое направление: ост. «Молжив» - ул. Калмыкова, 71- пос. Приуральский – Калмыкова, 35 – Хуторки- Плодопитомник - Сады Магнитострой - Калмыкова, 16- пр. Сиреневый - Калмыкова - Магуз - Станичная –Детская поликлиника - 136 мкр. – 134 мкр. - ТЦ Европейский – Завенягина – Арена «Металлург» - Ледовый дворец – Дом обороны – Музей – Обувная фабрика - Цирк – ЦГЯ - ТЭЦ - Профсоюзная – Маяковского - пл. Победы – просп. Пушкина – ул. Метизников – ММК-Метиз – Поликлиника - Автобаза - Луговая - Автошкола - Прокатмонтаж - п. Брусковый - п. Березки - 8 проходная - МКЗ - п. Новосеверный – Салтыкова-Щедрина – к/п«ЛПЦ»
 Обратное направление: к/п «ЛПЦ» - Салтыкова-Щедрина - п. Новосеверный - МКЗ - 8-я проходная - Березки - п. Брусковый - Прокатмонтаж - Автошкола - Луговая - Автобаза - пл. Комсомольская - Поликлиника - ММК-Метиз – ул. Метизников – просп. Пушкина – пл. Победы – Маяковского -Профсоюзная - ТЭЦ – ЦГЯ - Цирк -– Обувная фабрика – Музей – Ледовый дворец – Арена «Металлург» - Завенягина – ТЦ Европейский – 134 мкр. – Собес – Детская поликлиника - Станичная - Калмыкова - пр. Сиреневый - ул.Калмыкова, 16 - Сады Магнитострой - Плодопитомник – Хуторки – Калмыкова, 50 - пос. Приуральский – Калмыкова, 122 – ост. «Молжив»
</t>
  </si>
  <si>
    <r>
      <rPr>
        <sz val="8"/>
        <rFont val="Times New Roman"/>
        <family val="1"/>
        <charset val="204"/>
      </rPr>
      <t xml:space="preserve">Прямое направление:
ул. Калмыкова - ул. Труда - просп. Ленина - ул. Грязнова  - Южный переход - ул. Профсоюзная - ул. Кирова - ул. Маяковского - просп. Пушкина - ул. Кирова - ул. Пржевальского - ул. 9 мая - шоссе Верхнеуральское
Обратное направление:
шоссе Верхнеуральское - ул. 9 мая - ул. Пржевальского - ул. Кирова - просп. Пушкина - ул. Маяковского -
 ул. Кирова - ул. Профсоюзная - Южный переход -
 ул. Грязнова - просп. Ленина - ул. Труда - 
ул. Калмыкова
</t>
    </r>
    <r>
      <rPr>
        <sz val="7.5"/>
        <rFont val="Times New Roman"/>
        <family val="1"/>
        <charset val="204"/>
      </rPr>
      <t xml:space="preserve">
</t>
    </r>
  </si>
  <si>
    <t xml:space="preserve">автобус среднего                              класса / 6                                                                                        </t>
  </si>
  <si>
    <t xml:space="preserve">к/п  "ул. Жемчужная, 19" - к/п "ост. "пл. Привокзальная"</t>
  </si>
  <si>
    <t xml:space="preserve">Прямое направление: к/п ст. "ул.Жемчужная, 19" - Молжив - ул. Калмыкова, 71 - пос. Приуральский - Калмыкова, 35 - Хуторки - Плодопитомник - Сады Магнитострой - ул. Калмыкова, 16а" - Калмыкова, 16 - пр. Сиреневый - Калмыкова - Магуз - Станичная - Детская поликлиника - 136 мкр - 134 мкр - Завенягина - Арена "Металлург" - Дворец им. И.Х. Ромазана - Дом обороны - Музей - Обувная фабрика - Цирк - Изумруд - Дом Советов - Драмтеатр - Ленинградская - Университет - Комсомольская - Уральская - Первомайская - к/п "ост. "пл. Привокзальная"                                                                                                         Обратное направление:  к/п "ост."пл. Привокзальная" - Первомайская - Уральская - Комсомольская - Университет - Ленинградская - Драмтеатр - Дом Советов - Изумруд - Обувная фабрика- Музей - Дом обороны - Дворец им. И.Х. Ромазана - Арена "Металлург"- Завенягина - ул. Завенягина, 1 д - 136 мкр - Пенсионный фонд - Детская поликлиника - Станичная - Калмыкова - пр. Сиреневый - к/п "ул. Калмыкова, 16а Сады магнитострой - Плодопитомник - Хуторки - Калмыкова, 50 - пос. Приуральский - Калмыкова, 122 - Молжив - ост. "ул. Жемчужная, 19"</t>
  </si>
  <si>
    <t xml:space="preserve">Прямое направление: ул. Жемчужная - ул. Калмыкова - ул. Труда - просп. Ленина - ул. Вокзальная          Обратное направление:  ул. Вокзальная - просп. Ленина - ул. Труда - ул. Калмыкова - ул. Жемчужная</t>
  </si>
  <si>
    <t xml:space="preserve">автобус малого                                 класса / 20                                            автобус большого класса / 2</t>
  </si>
  <si>
    <t xml:space="preserve">Свидетельство № 000053 от 15.11.2017 г.</t>
  </si>
  <si>
    <t xml:space="preserve">"Комсомольская, 129" - ост. "с/т Горняк"</t>
  </si>
  <si>
    <t xml:space="preserve">Прямое направление: "Комсомольская, 129" - "АЗС "Шурави" - Донская - Хлебокомбинат - Зеленый рынок - Депо № 2 - Чекалина - пл. Привокзальная - Первомайская - Уральская - Комсомольская - Университет - Ленинградская - Драмтеатр - Гагарина - Куранты - Дружбы - Универмаг - пл. Мира - Цирк - Центральная городская ярмарка  - ТЭЦ - Профсоюзная - Кирова - Кирова, 70 - пл. Комсомольская - поликлиника ММК-Метиз - ММК-Метиз - Метизников - Пушкина - пл. Победы - Чайковского - Фрунзе - Полевая - ЯВ "48/18" - с/т "Горняк"                             Обратное направление:  с/т "Горняк" - ЯВ "48/18" - Полевая - Фрунзе - Чайковского - пл. Победы - Пушкина - Метизников - ММК-Метиз -поликлиника ММК-Метиз  - пл. Комсомольская - Кирова, 70 - Кирова - Профсоюзная - ТЭЦ - Центральная городская ярмарка - Цирк - Юность - Универмаг - Дружбы - Куранты - Гагарина - Драмтеатр - Ленинградская - Университет - Комсомольская - Уральская - Первомайская - пл.Привокзальная - Чекалина - Хлебокомбинат - Хладокомбинат -  "АЗС "Шурави"- "Комсомольская, 129"                               </t>
  </si>
  <si>
    <t xml:space="preserve">Прямое направление: ул. Комсомольская - ул. Энергетиков - ул. Вокзальная - просп. Ленина - ул. Гагарина - просп. Карла Маркса - ул. Грязнова - Южный переход - ул. Профсоюзная - ул. Кирова - просп. Пушкина - ул. Чкалова - ул. Полевая - шоссе Холмогорское                                                               Обратное направление: шоссе Холмогорское - ул. Полевая - ул. Чкалова - просп. Пушкина - ул. Кирова - ул. Профсоюзная - Южный переход - ул. Грязнова - просп. Карла Маркса - ул. Гагарина - просп. Ленина -  ул. Вокзальная ул. Энергетиков - ул. Комсомольская</t>
  </si>
  <si>
    <t xml:space="preserve">автобус малого                                 класса / 30                                            автобус большого класса / 0</t>
  </si>
  <si>
    <t xml:space="preserve">не старше 13 лет - 22 ед., не старше 12 лет - 1 ед., не старше 11 лет - 3 ед., не старше 10 лет - 3 ед., не старше 9 лет - 1 ед.</t>
  </si>
  <si>
    <t xml:space="preserve">20.08.2013 г.</t>
  </si>
  <si>
    <t xml:space="preserve">ИП Ефимов                                                  Андрей Иванович,                                             ул. Тимирязева, 30/1 
744609042619</t>
  </si>
  <si>
    <t xml:space="preserve">пос. " Зеленая долина" - ост. "Аэропорт"</t>
  </si>
  <si>
    <t xml:space="preserve">Прямое направление: к/п пос. «Зеленая долина» - пос. Нежный - Татьяничевой, 93 - Отрадная, 44 – СНТ Дружба – санаторий «Южный» - Советская - Консерватория – к/п «Аэропорт» 
Обратное направление: «Аэропорт» - м-н "Южный" - Советская - Оранжерейная – санаторий «Южный» - СНТ Дружба - - пос. "Нежный" - Отрадная, 44 - Татьяничевой, 93 – к/п «пос. Зеленая долина» </t>
  </si>
  <si>
    <t xml:space="preserve">Прямое направление: шоссе Западное - ул. Гагарина - ул. Татьяничевой - ул. Зеленая - ул. Санаторная - ул. Грязнова 
Обратное направление: ул. Грязнова - ул. Оранжерейная - ул. Лесопарковая - ул. Зеленая - ул. Татьяничевой - шоссе Западное 
</t>
  </si>
  <si>
    <t xml:space="preserve">автобус малого                         класса / 15                                            автобус большого класса / 0</t>
  </si>
  <si>
    <t xml:space="preserve">любой</t>
  </si>
  <si>
    <t xml:space="preserve">5 лет</t>
  </si>
  <si>
    <t xml:space="preserve">АО "Прокатмонтаж" ,          ул. Кирова, 104Б  7414000343</t>
  </si>
  <si>
    <t xml:space="preserve">к/п "Зеленый лог, 15" - ост. "АЗС "Шурави"</t>
  </si>
  <si>
    <t xml:space="preserve">Прямое направление: к/п "Зеленый лог, 15" - Зеленый лог, 21 - Зеленый лог, 40 - ул. Советская, 225/1 - Поликлиника Южная – 144 мкр. – 145 мкр. – 139 мкр. – Труда – Б.Ручьева – Энгельса – Гостиный двор - Завенягина - Политехнический колледж - Советской Армии - К.Маркса,115 - пл. Мира -Универмаг- Дружбы - Куранты - Гагарина - Драмтеатр - Цетральный стадион - Поликлиника - Чапаева - Энергия - пл.Носова -пл.Свердлова - Спортшкола - Первомайская - пл. Привокзальная - Чекалина - Хлебокомбинат - Хладокомбинат - АЗС "Шурави"                                                                                                                                                                                     Обратное направление: ост. "АЗС "Шурави" - Хлебокомбинат - Зеленый рынок - Депо № 2 - Чекалина - пл. Привокзальная - Первомайская - Спортшкола - пл. Свердлова - пл. Носова - Чапаева -            Поликлиника - Центральный стадион  - Драмтеатр - Гагарина - Куранты - Дружбы - Универмаг - Современник - К.Маркса, 115 - Советской Армии - Политехнический колледж - Завенягина (просп. К.Маркса) - Завенягина  - Дом творчества - Доменщиков - Плавательный бассейн - Стройдвор -Трамвайная - 142 мкр - героя соцтруда Михаила Сорокина - 50-летия Магнитки - Поликлиника Южная -ул. Советская, 225/1 - Зеленый лог, 39 - Зеленый лог, 21 - к/п "Зеленый лог, 15"</t>
  </si>
  <si>
    <t xml:space="preserve">Прямое направление: ул. Зеленый лог - ул.Советская- ул. 50 летия Магнитки -просп. Карла Маркса - ул.Гагарина -ул.Октябрьская - ул.Строителей - ул. Первомайская - просп.Ленина - ул.Вокзальная                                            Обратное направление: ул. Вокзальная - просп. Ленина - ул. Первомайская - ул. Строителей - ул. Октябрьская - ул. Гагарина - просп. Карла Маркса - ул. Завенягина - ул. Доменщиков - ул. Советская - ул. Зеленый лог</t>
  </si>
  <si>
    <t xml:space="preserve">18 / 17,7</t>
  </si>
  <si>
    <t xml:space="preserve">автобус малого                         класса / 25                                            автобус большого класса / 0</t>
  </si>
  <si>
    <t xml:space="preserve">не старше 13 лет - 17 ед., не старше 10 лет - 2ед., не старше 9 лет - 6 ед.</t>
  </si>
  <si>
    <t xml:space="preserve">ИП Ялинский             Павел Евгеньевич,       ул. Виноградная, 21/2  
744500256490</t>
  </si>
  <si>
    <t xml:space="preserve">ост "с/т Метизник" - ост. "Димитрова</t>
  </si>
  <si>
    <t xml:space="preserve">Прямое направление: ост. "с/т Метизник" - с/т Строитель-2 - АЗС "Шурави" - Хлебокомбинат - Зеленый рынок - депо №2 - Чекалина - Вокзал - Дворец спорта - пл. Свердлова - пл. Носова - Чапаева - Поликлиника - Центральный стадион - Драмтеатр - Дом Советов - Изумруд - Цирк - ЦГЯ - ТЭЦ -Профсоюзная- Маяковского - пл. Победы - Центр реабилитации - ММК -Метиз - Поликлиника № 1  - Автобаза - Луговая - Автошкола - Прокатмонтаж - п.Брусковый - к/п Димитрова                                                                            Обратное направление:  к/п Димитрова - п. Березки - п. Брусковый - Прокатмонтаж - Автошкола - Луговая - Автобаза - пл. Комсомольская - ММК-Метиз - Центр реабилитации - пл. Победы - Маяковского - Профсоюзная - ТЭЦ - ЦГЯ - Цирк - Изумруд - Дом Советов - Драмтеатр - Центральный стадион - Поликлиника - Чапаева - пл. Носова - пл. Свердлова - Дворец спорта Строителей - Школа № 13 - Вокзал - Чекалина - Хлебокомбинат - Хладокомбинат - АЗС "Шурави" - ост. "с/т "Метизник"                    </t>
  </si>
  <si>
    <t xml:space="preserve">Прямое направление: ул. Малиновая - ул. Вокзальная - просп. Ленина - ул. Московская - ул. Николая Шишка - ул. Строителей - ул. Октябрьская - ул. Гагарина - просп. Ленина - ул. Грязнова -  Южный переход - ул. Профсоюзная - ул. Кирова - ул.Маяковского-просп. Пушкина - ул.Кирова - ул. Бибишева - пер. Школьный - ул. Зои Космодемьянской - ул. Надеждина - ул.Димитрова - ул. Станционная                                              Обратное направление:  ул. Станционная - ул.Димитрова - ул. Надеждина - ул. Зои Космодемьянской - пер. Школьный - ул. Бибишева - ул. Кирова- просп. Пушкина - ул. Маяковского - ул. Кирова - ул. Профсоюзная - Южный переход - ул. Грязнова- просп. Ленина - ул. Гагарина - ул. Октябрьская - ул. Строителей - ул. Николая Шишка - ул. Московская - просп. Ленина - ул. Вокзальная - ул. Малиновая </t>
  </si>
  <si>
    <t xml:space="preserve">автобус малого                     класса / 25                                            автобус большого класса / 0</t>
  </si>
  <si>
    <t xml:space="preserve">не старше 10 лет - 25 ед.</t>
  </si>
  <si>
    <t xml:space="preserve">02.01.2020 г.</t>
  </si>
  <si>
    <t xml:space="preserve">ост "Зеленый лог, 15" - ост. "ЛПЦ"</t>
  </si>
  <si>
    <r>
      <rPr>
        <sz val="8"/>
        <rFont val="Times New Roman"/>
        <family val="1"/>
        <charset val="204"/>
      </rPr>
      <t xml:space="preserve">Прямое направление: «к/п ост. «Зеленый Лог, 15 - ул. Советская, 225/1 - Тевосяна, 15 - СТО - пл. Мира - Гагарина - пл. Носова - ДКС «им. Мамина - Сибиряка» - Химчистка - Гаражи - Овощехранилище - Московская - Ленина - к/п ост. «Вокзал».
Обратное направление: «к/п ост. «Вокзал - Ленина - Московская - Овощехранилище - Гаражи - Химчистка - ДКС «им. Мамина - Сибиряка» - пл. Носова - Гагарина - пл. Мира - СТО - Тевосяна, 15 - Совесткая, 225/1, к/п ост. «Зеленый Лог, 15» 
</t>
    </r>
  </si>
  <si>
    <t xml:space="preserve">автобус малого                      класса / 30                                            автобус большого класса / 0</t>
  </si>
  <si>
    <t xml:space="preserve">не старше 13 лет - 24 ед., не старше 11 лет - 1 ед., не старше 10 лет - 1 ед., не старше 9 лет - 4 ед.</t>
  </si>
  <si>
    <t xml:space="preserve">ИП Связинский                                                                            Андрей Анатольевич,        ул. Профсоюзная, 20 
744603218626</t>
  </si>
  <si>
    <t xml:space="preserve">к/п "ул. Зеленый лог, 15" - ост. "пл. Привокзальная"</t>
  </si>
  <si>
    <t xml:space="preserve">Прямое направление: к/п "Зеленый лог, 15" - парк Южный - Зеленый лог - Зеленый лог, 40/1 - Советская, 225/1 - поликлиника Южная - м-н "Дубрава" - Тевосяна, 15 - Тевосяна, 11 - Автостоянка - Трамвайная - Стройдвор - Плавательный бассейн - Феодосия Воронова - Дом творчества (Завенягина) -  Сталеваров -  Лесопарковая - пер. Советский - Советская - Горгаз - Правды - КБО - Ленинградская - к-р Родина - Ж/д больница - Зеленый рынок - Депо № 2 - Чекалина - ост. "пл. Привокзальная"                                                                                                                                                                                                                                                                                                            Обратное направление: ост. "пл. Привокзальная" - Чекалина - Ж/д больница - к-р Родина - Ленинградская - КБО - Правды - Горгаз - Советская -пер. Советский - Лесопарковая - Сталеваров -Феодосия Воронова - Плавательный бассейн - Стройдвор - Трамвайная - Автостоянка - Тевосяна, 2 - Школа-интернат № 3 - Разворот  - м-н Дубрава - 50-летия Магнитки -  поликлиника Южная - Зеленый лог, 48 - Зеленый лог, 35 - Карла Маркса, 223- парк Южный -  к/п "Зеленый лог, 15"</t>
  </si>
  <si>
    <t xml:space="preserve">Прямое направление: ул. Зеленый лог - ул. Советская - ул. 50-летия Магнитки - ул. Тевосяна - ул.Труда - ул.Советская - ул. Доменщиков - ул. Галиуллина - ул. Советская - ул. Вокзальная                                               Обратное направление: ул. Вокзальная - ул. Советская - ул. Галиуллина - ул. Доменщиков - ул. Советская - ул. Труда - ул. Тевосяна - ул. 50-летия Магнитки - ул. Советская - ул. Зеленый лог </t>
  </si>
  <si>
    <t xml:space="preserve"> не старше 13 лет - 25 ед., не старше 11 лет - 1 ед., не старше 10 лет - 2 ед., не старше 9 лет - 2 ед.</t>
  </si>
  <si>
    <t xml:space="preserve">ИП Лакницкий Владимир Романович,                ул. Бестужева, 19 744511613094</t>
  </si>
  <si>
    <t xml:space="preserve">к/п "Зеленый лог, 15" - к/п "ТРК «Джаз Молл"</t>
  </si>
  <si>
    <t xml:space="preserve">Прямое направление: к/п "Зеленый лог, 15" - Зеленый лог, 21 - 148 мкр - 144 мкр - Зеленый лог - Тевосяна, 31 - Тевосяна, 15 - Тевосяна, 11 - Автостоянка - Курортная поликлиника - Маршала Жукова - Труда - Б.Ручьева - Энгельса - Завенягина - Политехнический колледж - Советская Армия - К.Маркса, 115 - Аэропорт - м-н «Южный» - МСЧ - Горгаз - Правды - КБО - Ленинградская -к-р Родина - Ж/д больница - Зеленый рынок - Депо №2 - Чекалина - пл. Привокзальная - Первомайская – к/п «ТРК «Джаз Молл» 
Обратное направление: к/п «ТРК «Джаз Молл» - Ж/д больница - к-р Родина - Ленинградская - Трест "Магнитострой" - Правды - Горгаз - Советская - Консерватория - Современник - К.Маркса, 115 - Советская Армия - Политехнический колледж - Завенягина - Энгельса - Б.Ручьева - Труда - Маршала Жукова - Автостоянка - Тевосяна, 8 - Тевосяна, 11 -  ул. Тевосяна, 31 - Зеленый лог, 48 - Зеленый лог, 35 - Зеленый лог - Зеленый лог, 21 - 
к/п "ул. Зеленый лог, 15"
</t>
  </si>
  <si>
    <t xml:space="preserve">Прямое направление:  ул. Зеленый лог - ул. Тевосяна - ул. Труда - просп. Карла Маркса - ул. Грязнова - ул. Советская - ул. Вокзальная - просп. Карла Маркса - ул. Первомайская - ул. Герцена - ул. Суворова
Обратное направление: ул. Суворова - ул. Разина - ул. Вокзальная - ул. Советская - ул. Грязнова - просп. Карла Маркса - ул. Труда - ул. Тевосяна - ул. Зеленый лог
</t>
  </si>
  <si>
    <t xml:space="preserve">Прямое направление:16,6
Обратное направление: 17
</t>
  </si>
  <si>
    <t xml:space="preserve">автобус малого                        класса / 30                                            автобус большого класса / 0</t>
  </si>
  <si>
    <t xml:space="preserve">15.11.2017 г.</t>
  </si>
  <si>
    <t xml:space="preserve">АО "Прокатмонтаж",          ул. Кирова, 104Б 7414000343</t>
  </si>
  <si>
    <t xml:space="preserve">«к/п «ул. Зеленый лог, 15» - «пл. Носова»</t>
  </si>
  <si>
    <t xml:space="preserve">Прямое направление: к/п "ул.Зеленый лог, 15- Зеленый лог, 21 - Зеленый лог – ул. Зеленый лог, 39 – Советская, 225/1-Поликлиника Южная- ул. Советская, 205 - Курортная поликлиника - Маршала Жукова - Труда - Б.Ручьева - Энгельса – Гостиный двор - Завенягина - Политехнический колледж - Советской Армии - К.Маркса, 115 – Парковая- Цирк - ЦГЯ - ТЭЦ - Береговая – 5-я проходная – к.п. «пл. Носова"             Обратное направление: к.п. «пл. Носова" – 5-я проходная – Береговая- ТЭЦ - ЦГЯ – Цирк - Современник - К.Маркса, 115 - Советской Армии - Политехнический колледж – Завенягина - Семейный парк - Энгельса - Б.Ручьева - Труда - Маршала Жукова - 142 мкр - героя соцтруда Михаила Сорокина - 50-летия Магнитки – поликлиника Южная - Зеленый лог, 48 - 148 мкр. – Зеленый лог - Зеленый лог, 21 - "Зеленый лог, 15"</t>
  </si>
  <si>
    <t xml:space="preserve">Прямое направление: ул. Зеленый лог - ул. Советская - ул. Труда - просп. Карла Маркса - ул. Грязнова - Южный переход - ул. Зеленцова - Центральный переход                                           Обратное направление: Центральный переход - ул. Зеленцова - Южный переход - ул. Грязнова - просп. Карла Маркса - ул. Труда - ул. Советская - ул. Зеленый лог</t>
  </si>
  <si>
    <t xml:space="preserve">автобус малого        класса / 8                                            автобус большого класса / 0</t>
  </si>
  <si>
    <t xml:space="preserve">не старше 10 лет - 8 ед.</t>
  </si>
  <si>
    <t xml:space="preserve">ИП Матвиенко Борис Васильевич, ул. Северо-Западная 1-я, 14  744502892645</t>
  </si>
  <si>
    <t xml:space="preserve">ост. "Автостоянка" - ост. "8 проходная""</t>
  </si>
  <si>
    <t xml:space="preserve">Прямое направление: «СНТ Мичурина» - ул.Тевосяна, 2 - Школа-интернат №3 - Разворот - м-н "Дубрава" - 144 мкр - 145 мкр - Карла Маркса, 191 - Труда - Б.Ручьева - Энгельса - Гостиный двор - Завенягина - Политехнический колледж - Советской Армии - К. Маркса, 115 - Парковая - Цирк - Центральная городская ярмарка - ТЭЦ - Профсоюзная - ул.Кирова - ул.Кирова, 70 - пл. Комсомольская - Автобаза - Луговая - Автошкола - Прокатмонтаж - п.Брусковый -  Димитрова, 11 - Шубина, 21 -  Автоколонна – Товарная – ост. «8 проходная»
Обратное направление: ост. "8 проходная" – Товарная - Автоколонна - Димтрова, 79 - Челябинская, 19 - Шубина, 21 - Киевская, 18 - п. Березки - п. Брусковый - Прокатмонтаж - Автошкола - Луговая - Автобаза - пл. Комсомольская - Кирова, 70 - Кирова - Профсоюзная - ТЭЦ - Централльная городская ярмарка - Цирк - Современник - К.Маркса, 115 - Советской Армии - Политехнический колледж - Завенягина - Семейный парк - Б.Ручьева- Энгельса - Труда - 139 мкр - 145 мкр - 144 мкр - м-н "Дубрава" - Тевосяна, 15 - ул. Тевосяна, 11 - «СНТ Мичурина»
</t>
  </si>
  <si>
    <t xml:space="preserve">Прямое направление: ул. Советская - ул. Труда - ул. Тевосяна - ул. 50-летия Магнитки - просп. Карла Маркса - ул. Грязнова - Южный переход - ул. Профсоюзная - ул. Кирова - ул. Бибишева - пер. Школьный - ул. Зои Космодемьянской - ул. Надеждина - ул.Димитрова - ул. Станционная - ул. Калибровщиков - ул. Пржевальского  Обратное направление: ул. Пржевальского - ул. Калибровщиков - ул. Станционная - ул. Димитрова - ул. Надеждина - ул. Зои Космодемьянской - пер. Школьный - ул. Бибишева - ул. Кирова - ул. Профсоюзная - Южный переход - ул. Грязнова - просп. Карла Маркса - ул. 50-летия Магнитки - ул. Тевосяна - ул. Труда - ул.Советская </t>
  </si>
  <si>
    <t xml:space="preserve">автобус малого        класса / 30                                            автобус большого класса / 0</t>
  </si>
  <si>
    <t xml:space="preserve">не старше 13 лет - 28 ед., не старше 11 лет - 1 ед., не старше 9 лет - 1 ед. </t>
  </si>
  <si>
    <t xml:space="preserve">ост. "Самстрой" - ост. "Крольчатник"</t>
  </si>
  <si>
    <t xml:space="preserve">Прямое направление: ост. "Самстрой" - Островского - 1-я Горбольница - Полевая - Фрунзе - Чайковского - пл. Победы - Пушкина - Метизников - ММК-Метиз -поликлиника ММК-Метиз -  пл. Комсомольская - Кирова, 70 - Кирова - Профсоюзная - ТЭЦ - Центральная городская ярмарка - Цирк - Юность - Универмаг - Дружбы - Куранты - Гагарина - Центральный рынок - Общежитие МГТУ - Театр оперы и балета - Первомайская -  Вокзальная, 35 - Чекалина - Хлебокомбинат - Хладокомбинат - АЗС "Шурави" - Сад №2 -  ост. "Крольчатник"                                                                                                                                                                                                                              Обратное направление: ост. "Крольчатник" - Строитель -6 Сад № 5 - Сад № 2 - шоссе Дачное - АЗС "Шурави" - Донская - Хлебокомбинат - Зеленый рынок - Депо № 2 - Чекалина - пл. Привокзальная - Первомайская - Театр оперы и балета - Комсомольская -  Центральный рынок - Гагарина - Куранты - Дружбы - Универмаг - Парковая - Цирк - Центральная городская ярмарка - ТЭЦ - Профсоюзная - Кирова - Кирова, 70 - пл. Комсомольская - поликлиника ММК-Метиз - ММК-Метиз - Метизников - Пушкина - пл. Победы - Чайковского - Фрунзе - Полевая - 1-я Горбольница - Островского - ост. "Самстрой"</t>
  </si>
  <si>
    <t xml:space="preserve">Прямое направление: ул. Чкалова-просп. Пушкина - ул. Кирова - ул. Профсоюзная - Южный переход - ул.Грязнова - просп. Карла Маркса - ул. Вокзальная - шоссе Дачное                                                                  Обратное направление:  шоссе Дачное - ул. Вокзальная - просп. Карла Маркса - ул. Грязнова - Южный переход - ул. Профсоюзная - ул. Кирова - просп. Пушкина - ул. Чкалова</t>
  </si>
  <si>
    <t xml:space="preserve">не старше 13 лет - 26 ед., не старше 10 лет -4 ед.</t>
  </si>
  <si>
    <t xml:space="preserve">ост. «Водонапорная башня» - ост. «Куйбас»  </t>
  </si>
  <si>
    <t xml:space="preserve">Прямое направление: ост. "Водонапорная башня" - Комсомольская - пл. Свердлова - пл. Носова - Чапаева - Поликлиника - Центральный стадион - Драмтеатр - Гагарина - Куранты - Дружбы - Универмаг -  пл. Мира - Цирк - Центральная городская ярмарка - ТЭЦ - Профсоюзная - Кирова - Кирова,70 - пл. Комсомольская - поликлиника ММК-Метиз - ММК-Метиз - Метизников - Пушкина  - пл. Победы - Сантехстрой - Спутник - Мясокомбинат - ост. "Куйбас"                                                                                                                                                                                                                                                                                                Обратное направление: ост. "Куйбас" - Мясокомбинат - Спутник - Сантехстрой - пл. Победы - Пушкина - Метизников - ММК-Метиз -поликлиника ММК-Метиз - пл. Комсомольская - Кирова, 70 - Кирова - Профсоюзная - ТЭЦ - Центральная городская ярмарка - Цирк - Юность - Универмаг - Дружбы - Куранты - Гагарина - Драмтеатр - Центральный стадион - Поликлиника - Чапаева - Энергия - пл. Носова - пл. Свердлова - Комсомольская - ост. "Водонапорная башня"</t>
  </si>
  <si>
    <t xml:space="preserve">Прямое направление: ул. Комсомольская - ул. Строителей - ул. Октябрьская - ул. Гагарина - просп. Карла Маркса - ул. Грязнова - Южный переход - ул. Профсоюзная - ул. Кирова - просп. Пушкина - ул. Маяковского - ул. Красноармейская - ул. Шоссейная - ул. Вольная - ул. Лазника                                                     Обратное направление: ул. Лазника - ул. Вольная - ул. Шоссейная - ул. Красноармейская - ул. Маяковского - просп. Пушкина - ул. Кирова - ул. Профсоюзная - Южный переход - ул. Грязнова - просп. Карла Маркса - ул. Гагарина - ул. Октябрьская - ул. Строителей - ул. Комсомольская </t>
  </si>
  <si>
    <t xml:space="preserve">автобус малого        класса / 35                                            автобус большого класса / 0</t>
  </si>
  <si>
    <t xml:space="preserve">не старше 13 лет</t>
  </si>
  <si>
    <t xml:space="preserve">ост. "ул. Жемчужная, 19" - ост. "РИС"</t>
  </si>
  <si>
    <t xml:space="preserve">Прямое направление: ост. "ул.Жемчужная, 19" - Молжив - Калмыкова, 121 - Калмыкова, 71 - Калмыкова, 49 - Калмыкова, 35 - Хуторки - Плодопитомник - Сады Магнитострой - ост. Сиреневый -  Калмыкова - Магуз - Станичная - шк.им. Ромазана - Труда - Б. Ручьева - Энгельса -Гостиный двор - Художественная школа - пр. Ленина - Храм Вознесения - Казачья переправа - Приуральская - Фурманова - Боткина - Маяковского - Маяковского - пл. Победы - Чайковского - Фрунзе - Полевая - 1-я Горбольница - Островского - Спутник - ост. "РИС"                                                                                                                                                                                                                                                                                          Обратное направление: ост. "РИС" - Спутник - Островского - 1-я Горбольница - Полевая - Фрунзе - Чайковского - пл. Победы - Маяковского - Магнитная - Маяковского - Боткина - Фурманова - Приуральская - Казачья переправа - Храм Вознесения - пр. Ленина - Семейный парк - Энгельса - Б.Ручьева - героя соцтруда Владислава Романова - шк.им.Ромазана - Станичная - Магуз - Калмыкова - пр. Сиреневый - Сады магнитострой - Плодопитомник - Хуторки - Калмыкова, 50 - Калмыкова, 72 - Калмыкова, 122 - Калмыкова, 174 - Молжив - ост. "ул. Жемчужная, 19"  </t>
  </si>
  <si>
    <t xml:space="preserve">Прямое направление: ул. Жемчужная - ул. Калмыкова - ул. Труда - просп. Карла Маркса - ул. Завенягина - Магнитная - ул. Маяковского - ул. Чкалова - ул. 8 Марта - ул. Ярославского - ул. Лагоды - ул. Сульфидная                          Обратное направление: ул. Сульфидная - ул. Лагоды - ул. Ярославского - 8 марта - ул. Чкалова - просп. Пушкина - ул. Маяковского - ул. Кирова - ул. Магнитная - ул. Завенягина - просп. Карла Маркса - ул. Труда - ул. Калмыкова - ул.  Жемчужная </t>
  </si>
  <si>
    <t xml:space="preserve">Прямое направление: 20,9                          Обратное направление: 21,6</t>
  </si>
  <si>
    <t xml:space="preserve">автобус малого        класса / 25                                            автобус большого класса / 0</t>
  </si>
  <si>
    <t xml:space="preserve">не старше 13 лет - 24 ед., не старше 9 лет - 1 ед.</t>
  </si>
  <si>
    <t xml:space="preserve">ИП Добрышкин                                                        Евгений Петрович,                             ул. Профсоюзная,      20  
744600891209</t>
  </si>
  <si>
    <t xml:space="preserve">«пос. Западный - 1» - «Поля орошения»</t>
  </si>
  <si>
    <r>
      <rPr>
        <u val="single"/>
        <sz val="8"/>
        <rFont val="Times New Roman"/>
        <family val="1"/>
        <charset val="204"/>
      </rPr>
      <t xml:space="preserve">Прямое направление:</t>
    </r>
    <r>
      <rPr>
        <sz val="8"/>
        <rFont val="Times New Roman"/>
        <family val="1"/>
        <charset val="204"/>
      </rPr>
      <t xml:space="preserve"> н/п ост. "Пос. Западный–1" - Пресная платина - ул. Цветочная - Западное шоссе - Зелёная долина - Правобережное кладбище - СНТ «Дружба» - Гаражи – ЖБИ – КБО - ул. Газеты Правда – Горгаз - ул. Грязнова,4 – Консерватория - пл. Мира – Цирк – ЦГЯ – ТЭЦ – Профсоюзная - ул. Кирова - ул. Кирова,70 - Комсомольская площадь - Поликлиника 1 - ММК Метиз – Складская - Центр реабилитации ВОЗ - пл. Победы - ул. Чайковского - ул. Фрунзе - ул. Полевая - Первая Горбольница - ул. Островского – Самстрой - к/п ост. "Поля орошения"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 val="single"/>
        <sz val="8"/>
        <rFont val="Times New Roman"/>
        <family val="1"/>
        <charset val="204"/>
      </rPr>
      <t xml:space="preserve">Обратное направление:</t>
    </r>
    <r>
      <rPr>
        <sz val="8"/>
        <rFont val="Times New Roman"/>
        <family val="1"/>
        <charset val="204"/>
      </rPr>
      <t xml:space="preserve"> к/п ост. "Поля орошения" - пос. Самстрой – ул. Островского - Первая Горбольница - ул. Полевая - ул. Фрунзе - ул. Чайковского - пл. Победы- Центр реабилитации ВОЗ - Складская - ММК Метиз – Поликлиника 1 - Комсомольская площадь - ул. Кирова,70 - ул. Кирова - Профсоюзная - ТЭЦ – ЦГЯ – Цирк – пл. Мира – Консерватория - ул. Грязнова,4 – Горгаз - ул. Газеты Правда – КБО - ЖБИ – Гаражи - СНТ «Дружба» - Правобережное кладбище - Зелёная долина - Западное шоссе - ул. Цветочная - Пресная платина – н/п ост. "пос. Западный–1"</t>
    </r>
  </si>
  <si>
    <t xml:space="preserve">Прямое направление: Пресная платина, Западное шоссе, ул. Гагарина, ул. Советская, ул. Грязнова, Южный переход, ул. Профсоюзная, ул. Кирова, пр. Пушкина, ул. Чкалова, Челябинский тракт, шоссе Космонавтов, ул. Сельская.                                                                                                           Обратное направление: ул. Сельская, шоссе Космонавтов, Челябинский тракт, ул. Чкалова, п. Пушкина, ул. Кирова, ул. Профсоюзная, Южный переход, ул. Грязнова, ул. Советская, ул. Гагарина, Западное шоссе, Пресная платина </t>
  </si>
  <si>
    <t xml:space="preserve">46,8 км. </t>
  </si>
  <si>
    <t xml:space="preserve">автобус малого класса / 0 / автобус среднего класса/ 5/ автобус большого класса / 0</t>
  </si>
  <si>
    <t xml:space="preserve">с 01.09.2024 г.</t>
  </si>
  <si>
    <t xml:space="preserve">ост. «ул. Коробова, 18» - ост. "с/т "Строитель - 8"
(с 16.04 по 16.10)
/ ост. «ул. Коробова, 18» - ост. «Крольчатник»
(с 17.10 по 15.04)
</t>
  </si>
  <si>
    <t xml:space="preserve">Прямое направление: ост. "ул. Коробова, 18" - пр. Сиреневый - Калмыкова - Магуз - Станичная - шк. им. Ромазана - ул. Труда - Маршала Жукова - Курортная поликлиника - Трамвайная - Стройдвор - Плавательный бассейн - Доменщиков - Дом творчества - Сталеваров - Лесопарковая - пер. Советский - МСЧ - Горгаз - Правды - КБО - Ленинградская - к-р Родина - Ж/д больница - Хлебокомбинат - Хладокомбинат - АЗС «Шурави» - Сад №2 - ост. "с/т "Строитель -6 – ост. «с/т «Строитель-8»" 
Обратное направление: ост. «с/т «Строитель-8 - ост. "с/т "Строитель -6" - АЗС "Шурави" - Сад № 5 - Сад № 2 - шоссе Дачное - АЗС "Шурави" - Донская - Хлебокомбинат - Ж/д больница - к-р Родина - Ленинградская - Трест "Магнитострой" - Правды - Горгаз - МСЧ - пер. Советский - Лесопарковая - Сталеваров - Доменщиков - Плавательный бассейн - Стройдвор - Трамвайная - Курортная поликлиника - Маршала Жукова - героя соцтруда Владислава Романова - шк.им. Ромазана - Станичная - Магуз - Калмыкова - пр. Сиреневый - ост. "ул. Коробова, 18"
/ Прямое направление: ост. "ул. Коробова, 18" - пр. Сиреневый - Калмыкова - Магуз - Станичная - шк. им. Ромазана - ул. Труда - Маршала Жукова - Курортная поликлиника - Трамвайная - Стройдвор - Плавательный бассейн - Доменщиков - Дом творчества - Сталеваров - Лесопарковая - пер. Советский - МСЧ - Горгаз - Правды - КБО - Ленинградская - к-р Родина - Ж/д больница - Хлебокомбинат - Хладокомбинат - АЗС «Шурави» - Сад №2 - ост. "с/т "Строитель -6 – ост. "Крольчатник"
Обратное направление: ост. "Крольчатник"- ост. "с/т "Строитель -6" - АЗС "Шурави" - Сад № 5 - Сад № 2 - шоссе Дачное - АЗС "Шурави" - Донская - Хлебокомбинат - Ж/д больница - к-р Родина - Ленинградская - Трест "Магнитострой" - Правды - Горгаз - МСЧ - пер. Советский - Лесопарковая - Сталеваров - Доменщиков - Плавательный бассейн - Стройдвор - Трамвайная - Курортная поликлиника - Маршала Жукова - героя соцтруда Владислава Романова - шк.им. Ромазана - Станичная - Магуз - Калмыкова - пр. Сиреневый - ост. "ул. Коробова, 18"
</t>
  </si>
  <si>
    <t xml:space="preserve">Прямое направление:
 ул. Коробова - проезд Сиреневый - ул. Калмыкова - ул. Труда - ул. Советская - ул. Доменщиков - ул. Галиуллина - ул. Советская - ул. Вокзальная - шоссе Дачное 
Обратное направление: шоссе Дачное -
 ул. Вокзальная - ул. Советская - ул. Галиуллина - ул. Доменщиков - ул. Советская - ул. Труда - 
ул. Калмыкова - проезд Сиреневый - ул. Коробова
</t>
  </si>
  <si>
    <t xml:space="preserve">20,3
/20,5
</t>
  </si>
  <si>
    <t xml:space="preserve">автобус малого класса / 30 автобус большого класса / 0</t>
  </si>
  <si>
    <t xml:space="preserve">не старше 13 лет - 18 ед., не старше 12 лет - 1 ед., не старше 11 лет - 2 ед., не старше 10 лет - 6 ед., не старше 9 лет - 3 ед</t>
  </si>
  <si>
    <t xml:space="preserve">ИП Добрышкин Евгений Петрович, ул. Профсоюзная, 20 744600891209</t>
  </si>
  <si>
    <t xml:space="preserve">к/п «ул. Коробова, 18» - ост. "с/т "Метизник"  </t>
  </si>
  <si>
    <t xml:space="preserve">Прямое направление: к/п "ул.Коробова, 18 - пр. Сиреневый - Калмыкова - Магуз - Станичная - шк.им. Ромазана - Труда - Б.Ручьева - Энгельса - Гостиный двор - Завенягина - Политехнический колледж - Советской Армии - К.Маркса, 115 - Юность - Универмаг - Дружбы - Куранты - Гагарина - Общежитие МГТУ - Комсомольская - Театр оперы и балета - Первомайская -  Вокзальная, 35 - Чекалина - Хлебокомбинат - Хладокомбинат - АЗС Шурави - ост. "с/т "Метизник"                                         
Обратное направление: ост. "с/т "Метизник" - шоссе Дачное - АЗС Шурави - Донская - Хлебокомбинат - Зеленый рынок - Депо № 2 - Чекалина - пл. Привокзальная - Первомайская - Театр оперы и балета - Комсомольская - Центральный рынок - Гагарина - Куранты - Дружбы - Универмаг - Современник - К.Маркса, 115 - Советской Армии - Политехнический колледж - Завенягина - Семейный парк - Энгельса - Б.Ручьева - героя соцтруда Владислава Романова - шк. им. Ромазана - Станичная - Калмыкова - пр. Сиреневый - к/п "ул. Коробова, 18"     </t>
  </si>
  <si>
    <t xml:space="preserve">Прямое направление: ул. Коробова - пр. Сиреневый - ул. Калмыкова - ул. Труда - просп. Карла Маркса - ул. Вокзальная  - шоссе Дачное - ул. Малиновая      Обратное направление: ул. Малиновая, шоссе Дачное - ул. Вокзальная - просп. Карла Маркса - ул. Труда - ул. Калмыкова - пр. Сиреневый - ул. Коробова</t>
  </si>
  <si>
    <t xml:space="preserve">автобус малого                      класса / 25                                            автобус большого класса / 0</t>
  </si>
  <si>
    <t xml:space="preserve">не старше 13 лет - 19 ед., не старше 11 лет - 2 ед., не старше 10 лет - 2ед., не старше 9 лет - 2 ед.</t>
  </si>
  <si>
    <t xml:space="preserve">ИП Лакницкий Владимир Романович,                ул. Бестужева, 19  744511613094</t>
  </si>
  <si>
    <t xml:space="preserve">к/п «ул. Калмыкова, 16» - ост. "с/т "Калибровщик"  </t>
  </si>
  <si>
    <t xml:space="preserve">Прямое направление: к/п «ул. Калмыкова, 16» - пр. Сиреневый - Калмыкова - Магуз - Станичная - шк.им.Ромазана - Труда - Б. Ручьева - Энгельса - Завенягина - Политехнический колледж - Советской Армии - К.Маркса, 115 - пл.Мира - Цирк - Южный переход - ТЭЦ - Профсоюзная - Кирова - Кирова, 70 - пл. Комсомольская- Автобаза - Луговая -  Автошкола - Прокатмонтаж - п. Брусковый - п. Березки - Башик - 8 проходная - МКЗ - п. Новосеверный - Салтыкова-Щедрина - ЛПЦ - «с/т «Калибровщик»                 Обратное направление: «с/т «Калибровщик» - ЛПЦ - Салтыкова-Щедрина - п. Новосеверный - МКЗ - 8-я проходная - Башик - п. Березки - п. Брусковый - Прокатмонтаж - Автошкола - Луговая - Автобаза - пл. Комсомольская - Кирова, 70 - Кирова - Профсоюзная - ТЭЦ - Южный переход - Современник - К.Маркса, 115 - Советской Армии - Политехнический колледж - Завенягина - Энгельса - Б.Ручьева - героя соцтруда Владислава Романова - шк.им. Ромазана - Станичная - Калмыкова - пр. Сиреневый - к/п "ул. Калмыкова, 16" </t>
  </si>
  <si>
    <t xml:space="preserve">Прямое направление: ул. Калмыкова - ул. Труда - просп. Карла Маркса - ул. Грязнова - Южный переход - ул. Профсоюзная - ул. Кирова - ул. Пржевальского - ул. 9 мая - шоссе Верхнеуральское - проезд Листопрокатный                Обратное направление: проезд Листопрокатный - шоссе Верхнеуральское - ул. 9 мая - ул. Пржевальского - ул. Кирова - ул. Профсоюзная - Южный переход - ул. Грязнова - просп. Карла Маркса - ул. Труда - ул. Калмыкова</t>
  </si>
  <si>
    <t xml:space="preserve">автобус малого                       класса / 25                                            автобус большого класса / 0</t>
  </si>
  <si>
    <t xml:space="preserve">более 10 лет</t>
  </si>
  <si>
    <t xml:space="preserve">ИП Ефимов Сергей Андреевич ул. Тимирязева, 30/1  744605205157</t>
  </si>
  <si>
    <t xml:space="preserve">к/п "Правобережные очистные сооружения, д. 1" - ост. "Элеватор"  </t>
  </si>
  <si>
    <t xml:space="preserve">Прямое направление: «пр. Карла Маркса, 235 -  пр. Карла Маркса -  ул. Вокзальная - пр. Ленина -   ул. Московская - Северный переход - ул. 9 Мая -  ул. Локомотивная - ул. Бахметьева - ул. Заготовительная».
Обратное направление: «ул. Заготовительная -  ул. Бахметьева - ул. Локомотивная - ул. Панькова - Верхнеуральское шоссе - ул. Локомотивная - ул. 9 Мая - Северный переход - ул. Московская - пр. Ленина - ул. Вокзальная - пр. Карла Маркса - пр. Карла Маркса, 235»  </t>
  </si>
  <si>
    <t xml:space="preserve">Прямое направление: «пр. Карла Маркса, 235 -               пр. Карла Маркса -  ул. Вокзальная - пр. Ленина -           ул. Московская - Северный переход - ул. 9 Мая -                     ул. Локомотивная - ул. Бахметьева -                                ул. Заготовительная».
Обратное направление: «ул. Заготовительная -                   ул. Бахметьева - ул. Локомотивная - ул. Панькова - Верхнеуральское шоссе - ул. Локомотивная - ул. 9 Мая - Северный переход - ул. Московская - пр. Ленина - ул. Вокзальная - пр. Карла Маркса - пр. Карла Маркса, 235»  </t>
  </si>
  <si>
    <t xml:space="preserve">Прямое направление: 28,03                                   Обратное направление: 27,78</t>
  </si>
  <si>
    <t xml:space="preserve">автобус малого              класса / 30                                            автобус большого класса / 0</t>
  </si>
  <si>
    <t xml:space="preserve">вместитмость ТС - 14 и более мест для сидения</t>
  </si>
  <si>
    <t xml:space="preserve">ИП Ялинский Павел Евгеньевич, ул. Виноградная 21/2 
744500256490</t>
  </si>
  <si>
    <t xml:space="preserve">КГЗ «Соты» -ост. "Цемзавод"  </t>
  </si>
  <si>
    <t xml:space="preserve">Прямое направление: КГЗ «Соты» - ост. "с/т "Им. Мичурина-2" -  ТЦ Метро - Советская, 225/1 - Поликлиника Южная - Советская, 205 -   Курортная поликлиника - Маршала Жукова - Труда - Б.Ручьева - Энгельса - Гостиный двор - Завенягина - Политехнический колледж - Советской Армии - К.Маркса, 115 - Юность - Универмаг - Дружбы - Драмтеатр - Центральный стадион - Поликлиника - Чапаева - Энергия - пл. Носова - пл. Свердлова - Спортшкола - ДДН - Химчистка - Гаражи -  Сады - Пост ГИБДД - пос. Цементников - Цемзавод
Обратное направление: Цемзавод - пос. Цементников - Пост ГИБДД - Сады - Химчистка - ДДН - Спортшкола - пл. Свердлова - пл. Носова - Чапаева - Поликлиника - Центральный стадион - Драмтеатр - Куранты - Дружбы - Универмаг - Современник - К.Маркса, 115 - Советской Армии - Политехнический колледж - Завенягина - Семейный парк -  Энгельса - Б.Ручьева - Труда - Маршала Жукова - Курортная поликлиника - 142 мкр - героя соцтруда Михаила Сорокина - 50-летия Магнитки - Поликлиника Южная - Зеленый лог, 50 -  ЖК Молодежный - ТЦ Метро -  ост. "с/т "Им. Мичурина-2" - КГЗ «Соты»</t>
  </si>
  <si>
    <t xml:space="preserve">Прямое направление: шоссе Западное - 
ул. 50-летия Магнитки - ул. ул. Советская - ул. Труда - просп. Карла Маркса - 
ул. имени газеты "Правда" - просп. Ленина - ул. Октябрьская - ул.  Строителей - ул. Николая Шишка - ул. Московская - Северный переход - проезд Мостовой - ул. Цементная - шоссе Белорецкое        
Обратное направление: шоссе Белорецкое – ул. Цементная - проезд Мостовой - Севернвй переход - ул. Московская - ул. Николая Шишка - ул. Строителей - ул. Октябрьская - просп. Ленина - ул. имени газеты "Правды" - просп. Карла Маркса - ул. Труда - ул. Советская - ул. 50-летия Магнитки - шоссе Западное
</t>
  </si>
  <si>
    <t xml:space="preserve">автобус малого                              класса / 30                                            автобус большого класса / 0</t>
  </si>
  <si>
    <t xml:space="preserve">не старше 10 лет</t>
  </si>
  <si>
    <t xml:space="preserve">ост "пос. Светлый" - ост. "с/т "Металлург-2"</t>
  </si>
  <si>
    <t xml:space="preserve">Прямое направление: ост. "пос. Светлый" -  Тевосяна, 15 - Тевосяна, 11 - Автостоянка - Курортная поликлиника - Маршала Жукова - Труда - Б. Ручьева - Энгельса -Гостиный двор -  Завенягина - Поитехнический колледж - Советской Армии - К. Маркса, 115 - Современник - Юность - Универмаг - Правды - Куранты - Гагарина - Центральный  рынок - Общежитие МГТУ -  Комсомольская - Театр оперы и балета - Первомайская - Вокзальная, 35 - Чекалина - Хлебокомбинат - Хладокомбинат - АЗС "Шурави" - Сад № 2 - ост. "с/т "Металлург-2"                                      
Обратное направление: ост. "с/т "Металлург-2" - Сад № 5 - Сад № 2 - шоссе Дачное - АЗС "Шурави" - Донская - Хлебокомбинат - Зеленый рынок - Депо № 2 - Чекалина - пл. Привокзальная - Первомайская - Театр оперы и балета - Комсомольская - Центральный рынок - Гагарина - Куранты - Правды - Универмаг - Современник - К.Маркса, 115 - Советской Армии - Политехнический колледж - Завенягина - Семейный парк - Энгельса - Б.Ручьева - Труда - Маршала Жукова - Курортная поликлиника - Автостоянка - Тевосяна, 2 - Школа-интернат № 3 - ост. "пос. Светлый"                           </t>
  </si>
  <si>
    <t xml:space="preserve">Прямое направление: ул. 50 летия Магнитки - ул. Тевосяна - ул. Труда - просп. Карла Маркса - ул. Вокзальная - шоссе Дачное                                            Обратное направление:  шоссе Дачное - ул. Вокзальная - просп. Карла Маркса - ул. Труда - ул. Тевосяна - ул. 50 летия Магнитки</t>
  </si>
  <si>
    <t xml:space="preserve">автобус малого                               класса / 20                                            автобус большого класса / 0</t>
  </si>
  <si>
    <t xml:space="preserve">не старше 13 лет - 18 ед., не старше 11 лет - 2 ед.</t>
  </si>
  <si>
    <t xml:space="preserve">ост. "ул. Коробова, 18" - ост. "ЯВ 48/18 " </t>
  </si>
  <si>
    <t xml:space="preserve">Прямое направление: ост. "ул. Коробова, 18" - пр. Сиреневый - Калмыкова - Магуз - Станичная - Детская поликлиника - 136 мкр - 134 мкр - ТЦ "Европейский" - Арена "Металлург" - Дворец им. И.Х. Ромазана - Дом обороны - Музей - Обувная фабрика - Цирк - Центральная городская ярмарка - ТЭЦ - Профсоюзная - Кирова - Кирова, 70 - пл. Комсомольская - поликлиника ММК-Метиз - ММК-Метиз - Метизников - Пушкина - пл. Победы - Чайковского - Фрунзе - Полевая - ост. "ЯВ 48/18"                                                                                                                           Обратное направление:  ост. "ЯВ 48/18" - Полевая - Фрунзе - Чайковского - пл. Победы - Пушкина - Метизников - ММК-Метиз -поликлиника ММК-Метиз - пл. Комсомольская - Кирова, 70 - Кирова - Профсоюзная - ТЭЦ - Центральная городская ярмарка - Обувная фабрика - Музей - Дом обороны - Дворец им. И.Х. Ромазана - Арена "Металлург" - ТЦ "Европейский" - 134 мкр - Пенсионный фонд - Детская поликлиника - Станичная - Магуз - Калмыкова - пр. Сиреневый - ост. "ул. Коробова, 18"</t>
  </si>
  <si>
    <t xml:space="preserve">Прямое направление: ул. Коробова - проезд Сиреневый - ул. Калмыкова - ул. Труда - просп. Ленина - ул. Грязнова - Южный переход - ул. Профсоюзная -ул. Кирова - просп. Пушкина - ул. Чкалова - ул. Полевая                      Обратное направление:  ул. Полевая - ул. Чкалова - просп. Пушкина - ул. Кирова - ул. Профсоюзная - Южный переход - ул. Грязнова - просп. Ленина - ул. Труда - ул. Калмыкова - проезд Сиреневый - ул. Коробова </t>
  </si>
  <si>
    <t xml:space="preserve">не старше 13 лет </t>
  </si>
  <si>
    <t xml:space="preserve">ост. "ул. Коробова, 18" - ост. "пл. Привокзальная"</t>
  </si>
  <si>
    <t xml:space="preserve">Прямое направление: ост. "ул. Коробова, 18" - пр.Сиреневый - Калмыкова - Магуз - Станичная – школа им. И.Х. Ромазана – Труда – Жукова – Курортная поликлиника -Трамвайная – Стройдвор – Плавательный бассейн – Советская, 175 - парк Притяжение - Советская, 161 – Лесопарковая – переулок Советский – Советская – Консерватория - Юность - Универмаг - Куранты - Гагарина – Центральный рынок - Комсомольская – Общежитие МГТУ – Театр оперы и балета - Первомайская - пл. Привокзальная                                   
Обратное направление: ост."пл. Привокзальная" - Первомайская – Театр оперы и балета - Комсомольская – Центральный рынок - Гагарина - Куранты - Универмаг – Аэропорт – магазин Южный – Советская – Медсанчасть –переулок Советский – Советская, 161 - парк Притяжение – Советская, 175 - Плавательный бассейн – Стройдвор – Трамвайная – Курортная поликлиника – Жукова – Труда – школа им. И.Х. Ромазана - Станичная - Магуз - Калмыкова - пр. Сиреневый - ост. "ул. Коробова, 18"                </t>
  </si>
  <si>
    <t xml:space="preserve">Прямое направление: ул. Коробова - проезд Сиреневый - ул. Калмыкова - ул. Труда – ул. Советская - ул. Грязнова - просп. Карла Маркса - ул. Вокзальная                                                                Обратное направление: ул. Вокзальная - просп. Карла Маркса - ул. Грязнова – ул. Советская - ул. Труда - ул. Калмыкова - ул. Коробова</t>
  </si>
  <si>
    <t xml:space="preserve">автобус малого                       класса / 20                                            автобус большого класса / 0</t>
  </si>
  <si>
    <t xml:space="preserve"> "пл. Победы"-"поселок Куйбас"</t>
  </si>
  <si>
    <t xml:space="preserve">Прямое направление: ост. " Пл.Победы"- Сантехстрой - Штамповочный завод - Спутник-Мясокомбинат - пос.Куйбас
Обратное направление: "пос. Куйбас" - Мясокомбинат - Спутник - Штамповочный завод - Сантехстрой - Пл. Победы</t>
  </si>
  <si>
    <t xml:space="preserve">Прямое направление: Пл. Победы -  просп. Пушкина - ул.Маяковского - ул. Красноармейская - ул. Шоссейная - Штамповочный завод - ул. Вольная - ул. Лазника - ул. Калиновая - пос. Куйбас.
Обратное направление: Поселок Куйбас - ул. Калиновая - ул. Лазника - ул.Вольная - ул. Шоссейная - ул. Красноармейская - ул. Маяковского - просп. Пушкина - пл. Победы</t>
  </si>
  <si>
    <t xml:space="preserve">30,2 км.</t>
  </si>
  <si>
    <t xml:space="preserve">автобус малого   класса /1/ автобус среднего класса/0/ автобус большого класса / 0/</t>
  </si>
  <si>
    <t xml:space="preserve">с 17.08.2024 г.</t>
  </si>
  <si>
    <t xml:space="preserve">н/п ООТ «Товарная»-к/п ООТ «ККЦ»</t>
  </si>
  <si>
    <t xml:space="preserve">Прямое направление: ул. Пржевальского-ул. 9 мая                                                                 обратное направление: ул. 9 мая - ул. Пржевальского</t>
  </si>
  <si>
    <t xml:space="preserve">Прямое направление: Товарная- 8ая Проходная - МКЗ -14 участок - Гранитная - Среднеуральская - ККЦ    обратное направление: ККЦ - Среднеуральская -Гранитная - 14 участок - МКЗ - 8ая проходная -Товарная</t>
  </si>
  <si>
    <t xml:space="preserve">8,8 км.</t>
  </si>
  <si>
    <t xml:space="preserve">автобус малого   класса 0 автобус среднего класса/2/ автобус большого класса / 0/</t>
  </si>
  <si>
    <t xml:space="preserve">к/п ост. Пос. «Западный-1»-к/п пос. Западный-1»</t>
  </si>
  <si>
    <t xml:space="preserve">Наименование промежуточных и конечных остановочных пунктов: н/п «пос. Западный-1» - «Сторожевая» - «ул. Цветочная» - «ул. Вишневая» - «Кленовая» - «Усадебная» - «пос. Зеленая долина» - Отрадная - «п. Нежный» - Мичурина 4 – Соты – Мичурина 5 – Грин Парк – Светлый – Сочинская – Новороссийская – Зленный Лог 50 – Зеленый Лог 39 – Зеленый Лог – 139 мкр – Владислава Романова – Ромазана – Станичная – Детская поликлиника – 136 мкр – 134 мкр –ТЦ Европейский – Завенягина – Ледовый дворец- Музей – Обувная фабрика – Цирк – Изумруд – Дом советов – Драм театр – Гагарина – Парк Трех поколений – Дружбы – магазин Южный – Советская – Оранжерейная – Академия хоккея -  «СНТ «Дружба» - «п. Нежный» - Отрадная - «пос. Зеленая долина» - «Усадебная» - Тенистая - «ул. Вишневая» - «ул. Цветочная» - Сторожевая - к/п «пос. Западный-1» </t>
  </si>
  <si>
    <t xml:space="preserve">«Пресная плотина - шоссе Западное - ул. Зеленая - шоссе Западное - ул. Зеленый Лог - пр. Карла Маркса - ул. Труда - пр. Ленина - ул. Гагарина - ул. Суворова - ул. Грязнова - ул. Оранжерейная - ул. Лесопарковая - ул. Зеленая - шоссе Западное - Пресная плотина»</t>
  </si>
  <si>
    <t xml:space="preserve">автобус малого   класса /0/ автобус среднего класса/3/ автобус большого класса / 0/</t>
  </si>
  <si>
    <t xml:space="preserve">к/п ост. «Зеленый Лог-15»- к/п ост. Зеленый Лог-15»</t>
  </si>
  <si>
    <t xml:space="preserve"> Наименование конечных и промежуточных остановочных пунктов в  прямом направлении: Зеленый Лог 15 – парк Южный – Зеленый Лог 39 – Зеленый Лог 50 – Новороссийская – Сочинская – Южный Посад – Светлый – Грин Парк – Мичурина 5 – Соты – Мичурина 4 –пос. Нежный – СНТ Дружбы – Академия хоккея – Грязнова 4 – магазин Южный – Дружбы- Парк Трех поколений – Детская больница – Гагарина – Драм театр – Дом Советов – Изумруд – Обувная фабрика – Музей – Ледовый дворец – Завенягина – ТЦ Европейский – 134 мкр – Собес – Детская поликлиника – Станичная – школа им. Ромазана – Труда – Карла Маркса 210 – Зеленый Лог – парк Южный – Зеленый Лог 15</t>
  </si>
  <si>
    <t xml:space="preserve">ул. Зеленый Лог - шоссе Западное - ул. Зеленая - ул. Санаторная - ул. Грязнова - ул. Суворова - ул. Гагарина - пр. Ленина - ул. Труда - пр. Карла Маркса - ул. Зеленый Лог»</t>
  </si>
  <si>
    <t xml:space="preserve">"просп. Карла Маркса, 235" - "ост. "Березки"</t>
  </si>
  <si>
    <t xml:space="preserve">Прямое направление: просп. Карла Маркса, 235 - Зеленый лог - Зеленый лог, 39 - поликлиника Южная -  Советская, 205 –  Трамвайная - Стройдвор - Плавательный бассейн - Феодосия Воронова - Дом творчества - Завенягина - Политехнический колледж - Советской Армии - К. Маркса, 115 – пл. Мира - Универмаг - Куранты - Гагарина - Драмтеатр - Центральный стадион - Поликлиника - Чапаева  - Энергия - Строителей - пл. Свердлова - Дворец спорта – Дом дружбы народов - Химчистка –  Овощехранилище - ККЦ - 14 участок - "МКЗ" - 8-я проходная -  ул. Димитрова, 79 - Шубина, 21 -ул. Киевская, 18 - ул. Димитрова, 11 -  "ост. "Березки"                                                 
Обратное направление: "ост. Березки" - ул. Димитрова, 11 - Киевская, 18 - Шубина, 21 - ул. Димитрова, 79 - 8-я проходная - "МКЗ" - 14 участок -  ККЦ -  Гаражи - Химчистка – Дом дружбы народов - Дворец спорта - пл. Свердлова - Строителей - Чапаева - Поликлиника - Центральный стадион - Драмтеатр - Гагарина - Куранты -  Универмаг - Современник - К.Маркса, 115 - Советской Армии - Политехнический колледж - Завенягина -  Дом творчества - Феодосия Воронова - Плавательный бассейн - Стройдвор -Трамвайная - 142 мкр - героя соцтруда Михаила Сорокина - 50-летия Магнитки - поликлиника Южная - 144 мкр. - Зеленый лог, 35 - просп. К.Маркса, 224 – к/п «просп. Карла Маркса, 235"
</t>
  </si>
  <si>
    <t xml:space="preserve">Прямое направление: просп. Карла Маркса - ул. Зеленый лог - ул. Советская - ул. Доменщиков - ул. Завенягина - просп. Карла Маркса - ул. Гагарина - ул. Октябрьская - ул. Строителей - ул. Николая Шишка - ул. Московская - Северный переход - ул. 9 мая - ул. Пржевальского - ул. Калибровщиков - ул. Станционная - ул. Димитрова - ул. Надеждина - пер. Школьный -ул. Бибишева - ул.Щорса                               Обратное направление: ул. Щорса - ул. Бибишева - пер. Школьный - ул. Надеждина - ул. Димитрова - ул. Станционная -ул. Калибровщиков - ул. Пржевальского - ул. 9 мая - Северный переход - ул. Московская - ул. Николая Шишка - ул. Строителей - ул. Октябрьская - ул. Гагарина - просп. Карла Маркса - ул. Завенягина - ул. Доменщиков - ул. Советская - ул. Зеленый лог – просп. Карла Маркса</t>
  </si>
  <si>
    <t xml:space="preserve">не старше 7 лет - 4 ед. большого класса, не старше 5 лет - 30 ед.</t>
  </si>
  <si>
    <t xml:space="preserve">27.03.2017 г.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</si>
</sst>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General"/>
    <numFmt numFmtId="167" formatCode="dd/mm/yyyy"/>
    <numFmt numFmtId="168" formatCode="0.00"/>
  </numFmts>
  <fonts count="16">
    <font>
      <sz val="11"/>
      <color rgb="FF000000"/>
      <name val="Cambri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7.8"/>
      <name val="Times New Roman"/>
      <family val="1"/>
      <charset val="204"/>
    </font>
    <font>
      <sz val="7.5"/>
      <name val="Times New Roman"/>
      <family val="1"/>
      <charset val="204"/>
    </font>
    <font>
      <u val="single"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.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5E0B4"/>
        <bgColor rgb="FFCCFFCC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53"/>
  <sheetViews>
    <sheetView showFormulas="false" showGridLines="true" showRowColHeaders="true" showZeros="true" rightToLeft="false" tabSelected="true" showOutlineSymbols="true" defaultGridColor="true" view="pageBreakPreview" topLeftCell="A1" colorId="64" zoomScale="75" zoomScaleNormal="80" zoomScalePageLayoutView="75" workbookViewId="0">
      <pane xSplit="0" ySplit="11" topLeftCell="A12" activePane="bottomLeft" state="frozen"/>
      <selection pane="topLeft" activeCell="A1" activeCellId="0" sqref="A1"/>
      <selection pane="bottomLeft" activeCell="N11" activeCellId="0" sqref="N11"/>
    </sheetView>
  </sheetViews>
  <sheetFormatPr defaultColWidth="8.5390625" defaultRowHeight="14.25" zeroHeight="false" outlineLevelRow="0" outlineLevelCol="0"/>
  <cols>
    <col collapsed="false" customWidth="true" hidden="false" outlineLevel="0" max="1" min="1" style="1" width="3.38"/>
    <col collapsed="false" customWidth="true" hidden="false" outlineLevel="0" max="2" min="2" style="2" width="4.5"/>
    <col collapsed="false" customWidth="true" hidden="false" outlineLevel="0" max="3" min="3" style="1" width="11.63"/>
    <col collapsed="false" customWidth="true" hidden="false" outlineLevel="0" max="4" min="4" style="1" width="56.63"/>
    <col collapsed="false" customWidth="true" hidden="false" outlineLevel="0" max="5" min="5" style="1" width="34.88"/>
    <col collapsed="false" customWidth="true" hidden="false" outlineLevel="0" max="6" min="6" style="1" width="12.13"/>
    <col collapsed="false" customWidth="true" hidden="false" outlineLevel="0" max="7" min="7" style="1" width="16.38"/>
    <col collapsed="false" customWidth="true" hidden="false" outlineLevel="0" max="8" min="8" style="1" width="14.38"/>
    <col collapsed="false" customWidth="true" hidden="false" outlineLevel="0" max="9" min="9" style="1" width="10.38"/>
    <col collapsed="false" customWidth="true" hidden="false" outlineLevel="0" max="11" min="10" style="1" width="14.88"/>
    <col collapsed="false" customWidth="true" hidden="false" outlineLevel="0" max="12" min="12" style="1" width="20.13"/>
    <col collapsed="false" customWidth="true" hidden="false" outlineLevel="0" max="13" min="13" style="1" width="11.5"/>
    <col collapsed="false" customWidth="true" hidden="false" outlineLevel="0" max="16" min="14" style="1" width="13"/>
    <col collapsed="false" customWidth="true" hidden="false" outlineLevel="0" max="17" min="17" style="0" width="11.38"/>
    <col collapsed="false" customWidth="true" hidden="false" outlineLevel="0" max="1025" min="18" style="0" width="9.13"/>
  </cols>
  <sheetData>
    <row r="1" s="3" customFormat="true" ht="17.25" hidden="false" customHeight="true" outlineLevel="0" collapsed="false">
      <c r="B1" s="4"/>
      <c r="L1" s="5" t="s">
        <v>0</v>
      </c>
      <c r="M1" s="5"/>
      <c r="N1" s="5"/>
    </row>
    <row r="2" s="3" customFormat="true" ht="28.95" hidden="false" customHeight="true" outlineLevel="0" collapsed="false">
      <c r="B2" s="4"/>
      <c r="L2" s="6" t="s">
        <v>1</v>
      </c>
      <c r="M2" s="6"/>
      <c r="N2" s="6"/>
    </row>
    <row r="3" s="3" customFormat="true" ht="17.25" hidden="false" customHeight="true" outlineLevel="0" collapsed="false">
      <c r="B3" s="4"/>
      <c r="L3" s="7" t="s">
        <v>2</v>
      </c>
      <c r="M3" s="7"/>
      <c r="N3" s="7"/>
    </row>
    <row r="4" s="3" customFormat="true" ht="17.25" hidden="false" customHeight="true" outlineLevel="0" collapsed="false">
      <c r="B4" s="4"/>
      <c r="L4" s="7"/>
      <c r="M4" s="7"/>
      <c r="N4" s="7"/>
    </row>
    <row r="5" s="3" customFormat="true" ht="17.25" hidden="false" customHeight="true" outlineLevel="0" collapsed="false">
      <c r="B5" s="4"/>
      <c r="L5" s="5" t="s">
        <v>3</v>
      </c>
      <c r="M5" s="5"/>
      <c r="N5" s="5"/>
    </row>
    <row r="6" s="3" customFormat="true" ht="33.35" hidden="false" customHeight="true" outlineLevel="0" collapsed="false">
      <c r="B6" s="8"/>
      <c r="C6" s="9"/>
      <c r="D6" s="9"/>
      <c r="E6" s="9"/>
      <c r="F6" s="9"/>
      <c r="G6" s="9"/>
      <c r="H6" s="9"/>
      <c r="I6" s="9"/>
      <c r="J6" s="9"/>
      <c r="K6" s="9"/>
      <c r="L6" s="10" t="s">
        <v>1</v>
      </c>
      <c r="M6" s="11"/>
      <c r="N6" s="11"/>
    </row>
    <row r="7" s="3" customFormat="true" ht="17.25" hidden="false" customHeight="true" outlineLevel="0" collapsed="false">
      <c r="B7" s="12"/>
      <c r="C7" s="13"/>
      <c r="D7" s="13"/>
      <c r="E7" s="13"/>
      <c r="F7" s="13"/>
      <c r="G7" s="13"/>
      <c r="H7" s="13"/>
      <c r="I7" s="13"/>
      <c r="J7" s="13"/>
      <c r="K7" s="13"/>
      <c r="L7" s="14" t="s">
        <v>4</v>
      </c>
      <c r="M7" s="15"/>
      <c r="N7" s="15"/>
      <c r="O7" s="16"/>
      <c r="P7" s="16"/>
      <c r="Q7" s="16"/>
    </row>
    <row r="8" customFormat="false" ht="15" hidden="false" customHeight="false" outlineLevel="0" collapsed="false">
      <c r="A8" s="17"/>
      <c r="B8" s="18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6"/>
      <c r="P8" s="16"/>
      <c r="Q8" s="16"/>
    </row>
    <row r="9" customFormat="false" ht="14.25" hidden="false" customHeight="false" outlineLevel="0" collapsed="false">
      <c r="A9" s="19" t="s">
        <v>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Q9" s="1"/>
    </row>
    <row r="10" customFormat="false" ht="14.25" hidden="false" customHeight="false" outlineLevel="0" collapsed="false">
      <c r="A10" s="16"/>
      <c r="B10" s="20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Q10" s="1"/>
    </row>
    <row r="11" customFormat="false" ht="88.5" hidden="false" customHeight="true" outlineLevel="0" collapsed="false">
      <c r="A11" s="21" t="s">
        <v>6</v>
      </c>
      <c r="B11" s="22" t="s">
        <v>7</v>
      </c>
      <c r="C11" s="21" t="s">
        <v>8</v>
      </c>
      <c r="D11" s="21" t="s">
        <v>9</v>
      </c>
      <c r="E11" s="23" t="s">
        <v>10</v>
      </c>
      <c r="F11" s="24" t="s">
        <v>11</v>
      </c>
      <c r="G11" s="24" t="s">
        <v>12</v>
      </c>
      <c r="H11" s="24" t="s">
        <v>13</v>
      </c>
      <c r="I11" s="24" t="s">
        <v>14</v>
      </c>
      <c r="J11" s="24" t="s">
        <v>15</v>
      </c>
      <c r="K11" s="24" t="s">
        <v>16</v>
      </c>
      <c r="L11" s="24" t="s">
        <v>17</v>
      </c>
      <c r="M11" s="24" t="s">
        <v>18</v>
      </c>
      <c r="N11" s="24" t="s">
        <v>19</v>
      </c>
      <c r="O11" s="25"/>
      <c r="P11" s="25"/>
      <c r="Q11" s="25"/>
    </row>
    <row r="12" customFormat="false" ht="122.25" hidden="false" customHeight="true" outlineLevel="0" collapsed="false">
      <c r="A12" s="21" t="n">
        <v>1</v>
      </c>
      <c r="B12" s="22" t="n">
        <v>1</v>
      </c>
      <c r="C12" s="23" t="s">
        <v>20</v>
      </c>
      <c r="D12" s="23" t="s">
        <v>21</v>
      </c>
      <c r="E12" s="23" t="s">
        <v>22</v>
      </c>
      <c r="F12" s="23" t="n">
        <v>15.9</v>
      </c>
      <c r="G12" s="24" t="s">
        <v>23</v>
      </c>
      <c r="H12" s="21" t="s">
        <v>24</v>
      </c>
      <c r="I12" s="21" t="s">
        <v>25</v>
      </c>
      <c r="J12" s="21" t="s">
        <v>26</v>
      </c>
      <c r="K12" s="21" t="s">
        <v>27</v>
      </c>
      <c r="L12" s="21"/>
      <c r="M12" s="21" t="s">
        <v>28</v>
      </c>
      <c r="N12" s="23" t="s">
        <v>29</v>
      </c>
      <c r="O12" s="26" t="n">
        <v>30</v>
      </c>
      <c r="P12" s="26"/>
      <c r="Q12" s="27" t="n">
        <f aca="false">15.9*2</f>
        <v>31.8</v>
      </c>
    </row>
    <row r="13" customFormat="false" ht="135.75" hidden="false" customHeight="true" outlineLevel="0" collapsed="false">
      <c r="A13" s="21" t="n">
        <v>2</v>
      </c>
      <c r="B13" s="22" t="n">
        <v>2</v>
      </c>
      <c r="C13" s="21" t="s">
        <v>30</v>
      </c>
      <c r="D13" s="23" t="s">
        <v>31</v>
      </c>
      <c r="E13" s="23" t="s">
        <v>32</v>
      </c>
      <c r="F13" s="21" t="s">
        <v>33</v>
      </c>
      <c r="G13" s="24" t="s">
        <v>23</v>
      </c>
      <c r="H13" s="21" t="s">
        <v>24</v>
      </c>
      <c r="I13" s="21" t="s">
        <v>34</v>
      </c>
      <c r="J13" s="21" t="s">
        <v>35</v>
      </c>
      <c r="K13" s="21" t="s">
        <v>36</v>
      </c>
      <c r="L13" s="21" t="s">
        <v>37</v>
      </c>
      <c r="M13" s="21" t="s">
        <v>38</v>
      </c>
      <c r="N13" s="23" t="s">
        <v>39</v>
      </c>
      <c r="O13" s="26" t="n">
        <v>15</v>
      </c>
      <c r="P13" s="26"/>
      <c r="Q13" s="27" t="n">
        <f aca="false">22.04+20.84</f>
        <v>42.88</v>
      </c>
    </row>
    <row r="14" customFormat="false" ht="182.25" hidden="false" customHeight="true" outlineLevel="0" collapsed="false">
      <c r="A14" s="21" t="n">
        <v>3</v>
      </c>
      <c r="B14" s="22" t="n">
        <v>3</v>
      </c>
      <c r="C14" s="21" t="s">
        <v>40</v>
      </c>
      <c r="D14" s="23" t="s">
        <v>41</v>
      </c>
      <c r="E14" s="23" t="s">
        <v>42</v>
      </c>
      <c r="F14" s="21" t="n">
        <v>14.1</v>
      </c>
      <c r="G14" s="24" t="s">
        <v>23</v>
      </c>
      <c r="H14" s="21" t="s">
        <v>24</v>
      </c>
      <c r="I14" s="21" t="s">
        <v>43</v>
      </c>
      <c r="J14" s="21" t="s">
        <v>26</v>
      </c>
      <c r="K14" s="21" t="s">
        <v>44</v>
      </c>
      <c r="L14" s="21"/>
      <c r="M14" s="21" t="s">
        <v>45</v>
      </c>
      <c r="N14" s="23" t="s">
        <v>46</v>
      </c>
      <c r="O14" s="26" t="n">
        <v>30</v>
      </c>
      <c r="P14" s="26"/>
      <c r="Q14" s="27" t="n">
        <f aca="false">14.1*2</f>
        <v>28.2</v>
      </c>
    </row>
    <row r="15" customFormat="false" ht="120.75" hidden="false" customHeight="true" outlineLevel="0" collapsed="false">
      <c r="A15" s="21" t="n">
        <v>4</v>
      </c>
      <c r="B15" s="22" t="n">
        <v>4</v>
      </c>
      <c r="C15" s="21" t="s">
        <v>47</v>
      </c>
      <c r="D15" s="23" t="s">
        <v>48</v>
      </c>
      <c r="E15" s="23" t="s">
        <v>49</v>
      </c>
      <c r="F15" s="24" t="n">
        <v>13</v>
      </c>
      <c r="G15" s="24" t="s">
        <v>23</v>
      </c>
      <c r="H15" s="28" t="s">
        <v>50</v>
      </c>
      <c r="I15" s="21" t="s">
        <v>51</v>
      </c>
      <c r="J15" s="21" t="s">
        <v>35</v>
      </c>
      <c r="K15" s="21" t="s">
        <v>52</v>
      </c>
      <c r="L15" s="21"/>
      <c r="M15" s="29" t="n">
        <v>44621</v>
      </c>
      <c r="N15" s="23" t="s">
        <v>53</v>
      </c>
      <c r="O15" s="26"/>
      <c r="P15" s="26" t="n">
        <v>2</v>
      </c>
      <c r="Q15" s="27" t="n">
        <f aca="false">13*2</f>
        <v>26</v>
      </c>
    </row>
    <row r="16" customFormat="false" ht="91.5" hidden="false" customHeight="true" outlineLevel="0" collapsed="false">
      <c r="A16" s="21" t="n">
        <v>5</v>
      </c>
      <c r="B16" s="22" t="n">
        <v>5</v>
      </c>
      <c r="C16" s="30" t="s">
        <v>54</v>
      </c>
      <c r="D16" s="23" t="s">
        <v>55</v>
      </c>
      <c r="E16" s="23" t="s">
        <v>56</v>
      </c>
      <c r="F16" s="21" t="n">
        <v>25</v>
      </c>
      <c r="G16" s="24" t="s">
        <v>23</v>
      </c>
      <c r="H16" s="21" t="s">
        <v>50</v>
      </c>
      <c r="I16" s="21" t="s">
        <v>57</v>
      </c>
      <c r="J16" s="21" t="s">
        <v>26</v>
      </c>
      <c r="K16" s="21"/>
      <c r="L16" s="21" t="s">
        <v>58</v>
      </c>
      <c r="M16" s="21" t="s">
        <v>59</v>
      </c>
      <c r="N16" s="31" t="s">
        <v>60</v>
      </c>
      <c r="O16" s="26"/>
      <c r="P16" s="26"/>
      <c r="Q16" s="27" t="n">
        <f aca="false">9.1+9.8</f>
        <v>18.9</v>
      </c>
    </row>
    <row r="17" customFormat="false" ht="100.5" hidden="false" customHeight="true" outlineLevel="0" collapsed="false">
      <c r="A17" s="21"/>
      <c r="B17" s="22" t="n">
        <v>6</v>
      </c>
      <c r="C17" s="21" t="s">
        <v>61</v>
      </c>
      <c r="D17" s="23" t="s">
        <v>62</v>
      </c>
      <c r="E17" s="23" t="s">
        <v>63</v>
      </c>
      <c r="F17" s="21" t="n">
        <v>21.1</v>
      </c>
      <c r="G17" s="24" t="s">
        <v>23</v>
      </c>
      <c r="H17" s="21" t="s">
        <v>50</v>
      </c>
      <c r="I17" s="21" t="s">
        <v>57</v>
      </c>
      <c r="J17" s="21" t="s">
        <v>26</v>
      </c>
      <c r="K17" s="21"/>
      <c r="L17" s="21" t="s">
        <v>58</v>
      </c>
      <c r="M17" s="21" t="s">
        <v>59</v>
      </c>
      <c r="N17" s="31" t="s">
        <v>60</v>
      </c>
      <c r="O17" s="26"/>
      <c r="P17" s="26"/>
      <c r="Q17" s="27"/>
    </row>
    <row r="18" customFormat="false" ht="150.75" hidden="false" customHeight="true" outlineLevel="0" collapsed="false">
      <c r="A18" s="23" t="n">
        <v>6</v>
      </c>
      <c r="B18" s="32" t="n">
        <v>7</v>
      </c>
      <c r="C18" s="23" t="s">
        <v>64</v>
      </c>
      <c r="D18" s="33" t="s">
        <v>65</v>
      </c>
      <c r="E18" s="23" t="s">
        <v>66</v>
      </c>
      <c r="F18" s="23" t="s">
        <v>67</v>
      </c>
      <c r="G18" s="24" t="s">
        <v>23</v>
      </c>
      <c r="H18" s="23" t="s">
        <v>24</v>
      </c>
      <c r="I18" s="23" t="s">
        <v>68</v>
      </c>
      <c r="J18" s="23" t="s">
        <v>26</v>
      </c>
      <c r="K18" s="23" t="s">
        <v>69</v>
      </c>
      <c r="L18" s="23"/>
      <c r="M18" s="23" t="s">
        <v>70</v>
      </c>
      <c r="N18" s="23" t="s">
        <v>53</v>
      </c>
      <c r="O18" s="26" t="n">
        <v>30</v>
      </c>
      <c r="P18" s="26"/>
      <c r="Q18" s="27" t="n">
        <f aca="false">20+19.8</f>
        <v>39.8</v>
      </c>
    </row>
    <row r="19" customFormat="false" ht="101.25" hidden="false" customHeight="true" outlineLevel="0" collapsed="false">
      <c r="A19" s="21" t="n">
        <v>7</v>
      </c>
      <c r="B19" s="22" t="n">
        <v>9</v>
      </c>
      <c r="C19" s="21" t="s">
        <v>71</v>
      </c>
      <c r="D19" s="23" t="s">
        <v>72</v>
      </c>
      <c r="E19" s="23" t="s">
        <v>73</v>
      </c>
      <c r="F19" s="21" t="n">
        <v>24.8</v>
      </c>
      <c r="G19" s="24" t="s">
        <v>23</v>
      </c>
      <c r="H19" s="21" t="s">
        <v>24</v>
      </c>
      <c r="I19" s="21" t="s">
        <v>74</v>
      </c>
      <c r="J19" s="21" t="s">
        <v>35</v>
      </c>
      <c r="K19" s="21" t="s">
        <v>36</v>
      </c>
      <c r="L19" s="21" t="s">
        <v>75</v>
      </c>
      <c r="M19" s="21" t="s">
        <v>76</v>
      </c>
      <c r="N19" s="23" t="s">
        <v>46</v>
      </c>
      <c r="O19" s="26" t="n">
        <v>15</v>
      </c>
      <c r="P19" s="26" t="n">
        <v>2</v>
      </c>
      <c r="Q19" s="27" t="n">
        <f aca="false">24.8*2</f>
        <v>49.6</v>
      </c>
    </row>
    <row r="20" customFormat="false" ht="136.5" hidden="false" customHeight="true" outlineLevel="0" collapsed="false">
      <c r="A20" s="21" t="n">
        <v>8</v>
      </c>
      <c r="B20" s="22" t="n">
        <v>10</v>
      </c>
      <c r="C20" s="21" t="s">
        <v>77</v>
      </c>
      <c r="D20" s="33" t="s">
        <v>78</v>
      </c>
      <c r="E20" s="23" t="s">
        <v>79</v>
      </c>
      <c r="F20" s="23" t="n">
        <v>17.8</v>
      </c>
      <c r="G20" s="24" t="s">
        <v>23</v>
      </c>
      <c r="H20" s="21" t="s">
        <v>24</v>
      </c>
      <c r="I20" s="21" t="s">
        <v>80</v>
      </c>
      <c r="J20" s="21" t="s">
        <v>35</v>
      </c>
      <c r="K20" s="21" t="s">
        <v>36</v>
      </c>
      <c r="L20" s="21" t="s">
        <v>75</v>
      </c>
      <c r="M20" s="29" t="n">
        <v>43054</v>
      </c>
      <c r="N20" s="23" t="s">
        <v>81</v>
      </c>
      <c r="O20" s="26" t="n">
        <v>30</v>
      </c>
      <c r="P20" s="26" t="n">
        <v>2</v>
      </c>
      <c r="Q20" s="27" t="n">
        <f aca="false">17.8*2</f>
        <v>35.6</v>
      </c>
    </row>
    <row r="21" customFormat="false" ht="109.5" hidden="false" customHeight="true" outlineLevel="0" collapsed="false">
      <c r="A21" s="21" t="n">
        <v>9</v>
      </c>
      <c r="B21" s="22" t="n">
        <v>14</v>
      </c>
      <c r="C21" s="21" t="s">
        <v>82</v>
      </c>
      <c r="D21" s="33" t="s">
        <v>83</v>
      </c>
      <c r="E21" s="23" t="s">
        <v>84</v>
      </c>
      <c r="F21" s="23" t="s">
        <v>85</v>
      </c>
      <c r="G21" s="24" t="s">
        <v>23</v>
      </c>
      <c r="H21" s="28" t="s">
        <v>50</v>
      </c>
      <c r="I21" s="21" t="s">
        <v>86</v>
      </c>
      <c r="J21" s="21" t="s">
        <v>26</v>
      </c>
      <c r="K21" s="21"/>
      <c r="L21" s="21"/>
      <c r="M21" s="29" t="n">
        <v>44927</v>
      </c>
      <c r="N21" s="23" t="s">
        <v>29</v>
      </c>
      <c r="O21" s="26" t="n">
        <v>2</v>
      </c>
      <c r="P21" s="26"/>
      <c r="Q21" s="27" t="n">
        <f aca="false">10.2+20.5</f>
        <v>30.7</v>
      </c>
    </row>
    <row r="22" customFormat="false" ht="205.5" hidden="false" customHeight="true" outlineLevel="0" collapsed="false">
      <c r="A22" s="21" t="n">
        <v>10</v>
      </c>
      <c r="B22" s="22" t="n">
        <v>15</v>
      </c>
      <c r="C22" s="23" t="s">
        <v>87</v>
      </c>
      <c r="D22" s="23" t="s">
        <v>88</v>
      </c>
      <c r="E22" s="23" t="s">
        <v>89</v>
      </c>
      <c r="F22" s="21" t="n">
        <v>28</v>
      </c>
      <c r="G22" s="24" t="s">
        <v>23</v>
      </c>
      <c r="H22" s="21" t="s">
        <v>24</v>
      </c>
      <c r="I22" s="21" t="s">
        <v>90</v>
      </c>
      <c r="J22" s="21" t="s">
        <v>26</v>
      </c>
      <c r="K22" s="21" t="s">
        <v>91</v>
      </c>
      <c r="L22" s="21"/>
      <c r="M22" s="21" t="s">
        <v>92</v>
      </c>
      <c r="N22" s="23" t="s">
        <v>93</v>
      </c>
      <c r="O22" s="26" t="n">
        <v>30</v>
      </c>
      <c r="P22" s="26"/>
      <c r="Q22" s="27" t="n">
        <f aca="false">28*2</f>
        <v>56</v>
      </c>
    </row>
    <row r="23" customFormat="false" ht="123" hidden="false" customHeight="true" outlineLevel="0" collapsed="false">
      <c r="A23" s="21" t="n">
        <v>11</v>
      </c>
      <c r="B23" s="22" t="n">
        <v>16</v>
      </c>
      <c r="C23" s="30" t="s">
        <v>94</v>
      </c>
      <c r="D23" s="23" t="s">
        <v>95</v>
      </c>
      <c r="E23" s="23" t="s">
        <v>96</v>
      </c>
      <c r="F23" s="21" t="n">
        <v>28</v>
      </c>
      <c r="G23" s="24" t="s">
        <v>23</v>
      </c>
      <c r="H23" s="28" t="s">
        <v>50</v>
      </c>
      <c r="I23" s="21" t="s">
        <v>97</v>
      </c>
      <c r="J23" s="21" t="s">
        <v>26</v>
      </c>
      <c r="K23" s="21" t="s">
        <v>98</v>
      </c>
      <c r="L23" s="21" t="s">
        <v>58</v>
      </c>
      <c r="M23" s="21" t="s">
        <v>99</v>
      </c>
      <c r="N23" s="31" t="s">
        <v>60</v>
      </c>
      <c r="O23" s="26"/>
      <c r="P23" s="26"/>
      <c r="Q23" s="27" t="n">
        <f aca="false">14*2</f>
        <v>28</v>
      </c>
    </row>
    <row r="24" customFormat="false" ht="147.75" hidden="false" customHeight="true" outlineLevel="0" collapsed="false">
      <c r="A24" s="21" t="n">
        <v>12</v>
      </c>
      <c r="B24" s="22" t="n">
        <v>17</v>
      </c>
      <c r="C24" s="21" t="s">
        <v>100</v>
      </c>
      <c r="D24" s="34" t="s">
        <v>101</v>
      </c>
      <c r="E24" s="23" t="s">
        <v>102</v>
      </c>
      <c r="F24" s="21" t="n">
        <v>16.7</v>
      </c>
      <c r="G24" s="24" t="s">
        <v>23</v>
      </c>
      <c r="H24" s="21" t="s">
        <v>24</v>
      </c>
      <c r="I24" s="21" t="s">
        <v>103</v>
      </c>
      <c r="J24" s="21" t="s">
        <v>26</v>
      </c>
      <c r="K24" s="21" t="s">
        <v>36</v>
      </c>
      <c r="L24" s="21" t="s">
        <v>37</v>
      </c>
      <c r="M24" s="21" t="s">
        <v>104</v>
      </c>
      <c r="N24" s="23" t="s">
        <v>39</v>
      </c>
      <c r="O24" s="26" t="n">
        <v>20</v>
      </c>
      <c r="P24" s="26"/>
      <c r="Q24" s="27" t="n">
        <f aca="false">16.7*2</f>
        <v>33.4</v>
      </c>
    </row>
    <row r="25" customFormat="false" ht="102.75" hidden="false" customHeight="true" outlineLevel="0" collapsed="false">
      <c r="A25" s="21" t="n">
        <v>13</v>
      </c>
      <c r="B25" s="28" t="n">
        <v>18</v>
      </c>
      <c r="C25" s="21" t="s">
        <v>105</v>
      </c>
      <c r="D25" s="31" t="s">
        <v>106</v>
      </c>
      <c r="E25" s="31" t="s">
        <v>106</v>
      </c>
      <c r="F25" s="21" t="n">
        <v>25.3</v>
      </c>
      <c r="G25" s="24" t="s">
        <v>23</v>
      </c>
      <c r="H25" s="21" t="s">
        <v>24</v>
      </c>
      <c r="I25" s="21" t="s">
        <v>107</v>
      </c>
      <c r="J25" s="21" t="s">
        <v>26</v>
      </c>
      <c r="K25" s="21" t="s">
        <v>108</v>
      </c>
      <c r="L25" s="21"/>
      <c r="M25" s="35" t="s">
        <v>109</v>
      </c>
      <c r="N25" s="23" t="s">
        <v>81</v>
      </c>
      <c r="O25" s="26" t="n">
        <v>30</v>
      </c>
      <c r="P25" s="26" t="n">
        <v>4</v>
      </c>
      <c r="Q25" s="27" t="n">
        <f aca="false">21.2*2</f>
        <v>42.4</v>
      </c>
    </row>
    <row r="26" customFormat="false" ht="118.5" hidden="false" customHeight="true" outlineLevel="0" collapsed="false">
      <c r="A26" s="21"/>
      <c r="B26" s="22" t="n">
        <v>19</v>
      </c>
      <c r="C26" s="21" t="s">
        <v>110</v>
      </c>
      <c r="D26" s="36" t="s">
        <v>111</v>
      </c>
      <c r="E26" s="23" t="s">
        <v>112</v>
      </c>
      <c r="F26" s="21" t="n">
        <v>25</v>
      </c>
      <c r="G26" s="24" t="s">
        <v>23</v>
      </c>
      <c r="H26" s="28" t="s">
        <v>50</v>
      </c>
      <c r="I26" s="21" t="s">
        <v>113</v>
      </c>
      <c r="J26" s="21" t="s">
        <v>26</v>
      </c>
      <c r="K26" s="21"/>
      <c r="L26" s="21" t="s">
        <v>58</v>
      </c>
      <c r="M26" s="21" t="s">
        <v>114</v>
      </c>
      <c r="N26" s="31" t="s">
        <v>60</v>
      </c>
      <c r="O26" s="26"/>
      <c r="P26" s="26"/>
      <c r="Q26" s="27"/>
    </row>
    <row r="27" customFormat="false" ht="183.75" hidden="false" customHeight="true" outlineLevel="0" collapsed="false">
      <c r="A27" s="21" t="n">
        <v>14</v>
      </c>
      <c r="B27" s="22" t="n">
        <v>20</v>
      </c>
      <c r="C27" s="21" t="s">
        <v>115</v>
      </c>
      <c r="D27" s="37" t="s">
        <v>116</v>
      </c>
      <c r="E27" s="23" t="s">
        <v>117</v>
      </c>
      <c r="F27" s="21" t="n">
        <v>55.8</v>
      </c>
      <c r="G27" s="24" t="s">
        <v>23</v>
      </c>
      <c r="H27" s="28" t="s">
        <v>50</v>
      </c>
      <c r="I27" s="21" t="s">
        <v>118</v>
      </c>
      <c r="J27" s="21" t="s">
        <v>26</v>
      </c>
      <c r="K27" s="21"/>
      <c r="L27" s="21" t="s">
        <v>58</v>
      </c>
      <c r="M27" s="21" t="s">
        <v>59</v>
      </c>
      <c r="N27" s="31" t="s">
        <v>60</v>
      </c>
      <c r="O27" s="26"/>
      <c r="P27" s="26" t="n">
        <v>6</v>
      </c>
      <c r="Q27" s="27" t="n">
        <f aca="false">25.4*2</f>
        <v>50.8</v>
      </c>
    </row>
    <row r="28" customFormat="false" ht="157.5" hidden="false" customHeight="true" outlineLevel="0" collapsed="false">
      <c r="A28" s="21" t="n">
        <v>15</v>
      </c>
      <c r="B28" s="22" t="n">
        <v>21</v>
      </c>
      <c r="C28" s="21" t="s">
        <v>119</v>
      </c>
      <c r="D28" s="23" t="s">
        <v>120</v>
      </c>
      <c r="E28" s="23" t="s">
        <v>121</v>
      </c>
      <c r="F28" s="21" t="n">
        <v>14.4</v>
      </c>
      <c r="G28" s="24" t="s">
        <v>23</v>
      </c>
      <c r="H28" s="21" t="s">
        <v>24</v>
      </c>
      <c r="I28" s="21" t="s">
        <v>122</v>
      </c>
      <c r="J28" s="21" t="s">
        <v>35</v>
      </c>
      <c r="K28" s="21" t="s">
        <v>36</v>
      </c>
      <c r="L28" s="21" t="s">
        <v>37</v>
      </c>
      <c r="M28" s="21" t="s">
        <v>123</v>
      </c>
      <c r="N28" s="23" t="s">
        <v>39</v>
      </c>
      <c r="O28" s="26" t="n">
        <v>20</v>
      </c>
      <c r="P28" s="26" t="n">
        <v>2</v>
      </c>
      <c r="Q28" s="27" t="n">
        <f aca="false">14.4*2</f>
        <v>28.8</v>
      </c>
    </row>
    <row r="29" customFormat="false" ht="161.25" hidden="false" customHeight="true" outlineLevel="0" collapsed="false">
      <c r="A29" s="21" t="n">
        <v>16</v>
      </c>
      <c r="B29" s="22" t="n">
        <v>22</v>
      </c>
      <c r="C29" s="21" t="s">
        <v>124</v>
      </c>
      <c r="D29" s="23" t="s">
        <v>125</v>
      </c>
      <c r="E29" s="23" t="s">
        <v>126</v>
      </c>
      <c r="F29" s="21" t="n">
        <v>25.4</v>
      </c>
      <c r="G29" s="24" t="s">
        <v>23</v>
      </c>
      <c r="H29" s="21" t="s">
        <v>24</v>
      </c>
      <c r="I29" s="21" t="s">
        <v>127</v>
      </c>
      <c r="J29" s="21" t="s">
        <v>26</v>
      </c>
      <c r="K29" s="21" t="s">
        <v>128</v>
      </c>
      <c r="L29" s="21"/>
      <c r="M29" s="21" t="s">
        <v>129</v>
      </c>
      <c r="N29" s="23" t="s">
        <v>130</v>
      </c>
      <c r="O29" s="26" t="n">
        <v>30</v>
      </c>
      <c r="P29" s="26"/>
      <c r="Q29" s="27" t="n">
        <f aca="false">25.4*2</f>
        <v>50.8</v>
      </c>
    </row>
    <row r="30" customFormat="false" ht="80.25" hidden="false" customHeight="true" outlineLevel="0" collapsed="false">
      <c r="A30" s="38" t="n">
        <v>17</v>
      </c>
      <c r="B30" s="39" t="n">
        <v>24</v>
      </c>
      <c r="C30" s="40" t="s">
        <v>131</v>
      </c>
      <c r="D30" s="41" t="s">
        <v>132</v>
      </c>
      <c r="E30" s="42" t="s">
        <v>133</v>
      </c>
      <c r="F30" s="38" t="n">
        <v>11</v>
      </c>
      <c r="G30" s="24" t="s">
        <v>23</v>
      </c>
      <c r="H30" s="21" t="s">
        <v>24</v>
      </c>
      <c r="I30" s="21" t="s">
        <v>134</v>
      </c>
      <c r="J30" s="21" t="s">
        <v>135</v>
      </c>
      <c r="K30" s="38" t="s">
        <v>136</v>
      </c>
      <c r="L30" s="38" t="s">
        <v>75</v>
      </c>
      <c r="M30" s="38" t="s">
        <v>38</v>
      </c>
      <c r="N30" s="41" t="s">
        <v>137</v>
      </c>
      <c r="O30" s="26" t="n">
        <v>15</v>
      </c>
      <c r="P30" s="26"/>
      <c r="Q30" s="27" t="n">
        <f aca="false">-11*2</f>
        <v>-22</v>
      </c>
    </row>
    <row r="31" customFormat="false" ht="183" hidden="false" customHeight="true" outlineLevel="0" collapsed="false">
      <c r="A31" s="21" t="n">
        <v>18</v>
      </c>
      <c r="B31" s="22" t="n">
        <v>31</v>
      </c>
      <c r="C31" s="21" t="s">
        <v>138</v>
      </c>
      <c r="D31" s="21" t="s">
        <v>139</v>
      </c>
      <c r="E31" s="21" t="s">
        <v>140</v>
      </c>
      <c r="F31" s="21" t="s">
        <v>141</v>
      </c>
      <c r="G31" s="24" t="s">
        <v>23</v>
      </c>
      <c r="H31" s="21" t="s">
        <v>24</v>
      </c>
      <c r="I31" s="21" t="s">
        <v>142</v>
      </c>
      <c r="J31" s="21" t="s">
        <v>26</v>
      </c>
      <c r="K31" s="21" t="s">
        <v>143</v>
      </c>
      <c r="L31" s="21"/>
      <c r="M31" s="21" t="s">
        <v>92</v>
      </c>
      <c r="N31" s="21" t="s">
        <v>144</v>
      </c>
      <c r="O31" s="26" t="n">
        <v>25</v>
      </c>
      <c r="P31" s="26"/>
      <c r="Q31" s="27" t="n">
        <f aca="false">18+17.7</f>
        <v>35.7</v>
      </c>
    </row>
    <row r="32" customFormat="false" ht="195" hidden="false" customHeight="true" outlineLevel="0" collapsed="false">
      <c r="A32" s="21" t="n">
        <v>21</v>
      </c>
      <c r="B32" s="22" t="n">
        <v>36</v>
      </c>
      <c r="C32" s="21" t="s">
        <v>145</v>
      </c>
      <c r="D32" s="23" t="s">
        <v>146</v>
      </c>
      <c r="E32" s="23" t="s">
        <v>147</v>
      </c>
      <c r="F32" s="21" t="n">
        <v>34</v>
      </c>
      <c r="G32" s="24" t="s">
        <v>23</v>
      </c>
      <c r="H32" s="21" t="s">
        <v>24</v>
      </c>
      <c r="I32" s="21" t="s">
        <v>148</v>
      </c>
      <c r="J32" s="21" t="s">
        <v>26</v>
      </c>
      <c r="K32" s="21" t="s">
        <v>149</v>
      </c>
      <c r="L32" s="21"/>
      <c r="M32" s="29" t="s">
        <v>150</v>
      </c>
      <c r="N32" s="23" t="s">
        <v>81</v>
      </c>
      <c r="O32" s="26" t="n">
        <v>25</v>
      </c>
      <c r="P32" s="26"/>
      <c r="Q32" s="27" t="n">
        <f aca="false">34*2</f>
        <v>68</v>
      </c>
    </row>
    <row r="33" customFormat="false" ht="124.5" hidden="false" customHeight="true" outlineLevel="0" collapsed="false">
      <c r="A33" s="21" t="n">
        <v>22</v>
      </c>
      <c r="B33" s="28" t="n">
        <v>37</v>
      </c>
      <c r="C33" s="21" t="s">
        <v>151</v>
      </c>
      <c r="D33" s="31" t="s">
        <v>152</v>
      </c>
      <c r="E33" s="31" t="s">
        <v>152</v>
      </c>
      <c r="F33" s="21" t="n">
        <v>24.6</v>
      </c>
      <c r="G33" s="24" t="s">
        <v>23</v>
      </c>
      <c r="H33" s="21" t="s">
        <v>24</v>
      </c>
      <c r="I33" s="21" t="s">
        <v>153</v>
      </c>
      <c r="J33" s="21" t="s">
        <v>26</v>
      </c>
      <c r="K33" s="21" t="s">
        <v>154</v>
      </c>
      <c r="L33" s="21"/>
      <c r="M33" s="28" t="s">
        <v>109</v>
      </c>
      <c r="N33" s="23" t="s">
        <v>155</v>
      </c>
      <c r="O33" s="26" t="n">
        <v>30</v>
      </c>
      <c r="P33" s="26"/>
      <c r="Q33" s="27" t="n">
        <f aca="false">24.6*2</f>
        <v>49.2</v>
      </c>
    </row>
    <row r="34" customFormat="false" ht="140.25" hidden="false" customHeight="true" outlineLevel="0" collapsed="false">
      <c r="A34" s="38" t="n">
        <v>25</v>
      </c>
      <c r="B34" s="39" t="n">
        <v>41</v>
      </c>
      <c r="C34" s="38" t="s">
        <v>156</v>
      </c>
      <c r="D34" s="41" t="s">
        <v>157</v>
      </c>
      <c r="E34" s="41" t="s">
        <v>158</v>
      </c>
      <c r="F34" s="41" t="n">
        <v>17.6</v>
      </c>
      <c r="G34" s="43" t="s">
        <v>23</v>
      </c>
      <c r="H34" s="38" t="s">
        <v>24</v>
      </c>
      <c r="I34" s="38" t="s">
        <v>90</v>
      </c>
      <c r="J34" s="38" t="s">
        <v>26</v>
      </c>
      <c r="K34" s="38" t="s">
        <v>159</v>
      </c>
      <c r="L34" s="38"/>
      <c r="M34" s="38" t="s">
        <v>92</v>
      </c>
      <c r="N34" s="41" t="s">
        <v>160</v>
      </c>
      <c r="O34" s="26" t="n">
        <v>30</v>
      </c>
      <c r="P34" s="26"/>
      <c r="Q34" s="27" t="n">
        <f aca="false">17.6*2</f>
        <v>35.2</v>
      </c>
    </row>
    <row r="35" customFormat="false" ht="141" hidden="false" customHeight="true" outlineLevel="0" collapsed="false">
      <c r="A35" s="21" t="n">
        <v>26</v>
      </c>
      <c r="B35" s="22" t="n">
        <v>43</v>
      </c>
      <c r="C35" s="44" t="s">
        <v>161</v>
      </c>
      <c r="D35" s="37" t="s">
        <v>162</v>
      </c>
      <c r="E35" s="23" t="s">
        <v>163</v>
      </c>
      <c r="F35" s="23" t="s">
        <v>164</v>
      </c>
      <c r="G35" s="24" t="s">
        <v>23</v>
      </c>
      <c r="H35" s="21" t="s">
        <v>24</v>
      </c>
      <c r="I35" s="21" t="s">
        <v>165</v>
      </c>
      <c r="J35" s="21" t="s">
        <v>135</v>
      </c>
      <c r="K35" s="21" t="s">
        <v>36</v>
      </c>
      <c r="L35" s="21" t="s">
        <v>75</v>
      </c>
      <c r="M35" s="21" t="s">
        <v>166</v>
      </c>
      <c r="N35" s="21" t="s">
        <v>167</v>
      </c>
      <c r="O35" s="26" t="n">
        <v>30</v>
      </c>
      <c r="P35" s="26"/>
      <c r="Q35" s="27" t="n">
        <f aca="false">16.6+17</f>
        <v>33.6</v>
      </c>
    </row>
    <row r="36" customFormat="false" ht="124.5" hidden="false" customHeight="true" outlineLevel="0" collapsed="false">
      <c r="A36" s="21" t="n">
        <v>27</v>
      </c>
      <c r="B36" s="22" t="n">
        <v>44</v>
      </c>
      <c r="C36" s="30" t="s">
        <v>168</v>
      </c>
      <c r="D36" s="23" t="s">
        <v>169</v>
      </c>
      <c r="E36" s="30" t="s">
        <v>170</v>
      </c>
      <c r="F36" s="23" t="n">
        <v>15.7</v>
      </c>
      <c r="G36" s="24" t="s">
        <v>23</v>
      </c>
      <c r="H36" s="21" t="s">
        <v>24</v>
      </c>
      <c r="I36" s="21" t="s">
        <v>171</v>
      </c>
      <c r="J36" s="21" t="s">
        <v>26</v>
      </c>
      <c r="K36" s="21" t="s">
        <v>172</v>
      </c>
      <c r="L36" s="21"/>
      <c r="M36" s="29" t="n">
        <v>44910</v>
      </c>
      <c r="N36" s="21" t="s">
        <v>173</v>
      </c>
      <c r="O36" s="26" t="n">
        <v>8</v>
      </c>
      <c r="P36" s="26"/>
      <c r="Q36" s="27" t="n">
        <f aca="false">15.7*2</f>
        <v>31.4</v>
      </c>
    </row>
    <row r="37" customFormat="false" ht="163.5" hidden="false" customHeight="true" outlineLevel="0" collapsed="false">
      <c r="A37" s="21" t="n">
        <v>28</v>
      </c>
      <c r="B37" s="22" t="n">
        <v>45</v>
      </c>
      <c r="C37" s="21" t="s">
        <v>174</v>
      </c>
      <c r="D37" s="37" t="s">
        <v>175</v>
      </c>
      <c r="E37" s="23" t="s">
        <v>176</v>
      </c>
      <c r="F37" s="24" t="n">
        <v>20.4</v>
      </c>
      <c r="G37" s="24" t="s">
        <v>23</v>
      </c>
      <c r="H37" s="21" t="s">
        <v>24</v>
      </c>
      <c r="I37" s="21" t="s">
        <v>177</v>
      </c>
      <c r="J37" s="21" t="s">
        <v>26</v>
      </c>
      <c r="K37" s="21" t="s">
        <v>178</v>
      </c>
      <c r="L37" s="21"/>
      <c r="M37" s="21" t="s">
        <v>92</v>
      </c>
      <c r="N37" s="23" t="s">
        <v>137</v>
      </c>
      <c r="O37" s="26" t="n">
        <v>30</v>
      </c>
      <c r="P37" s="26"/>
      <c r="Q37" s="27" t="n">
        <f aca="false">20.4*2</f>
        <v>40.8</v>
      </c>
    </row>
    <row r="38" customFormat="false" ht="174.75" hidden="false" customHeight="true" outlineLevel="0" collapsed="false">
      <c r="A38" s="21" t="n">
        <v>29</v>
      </c>
      <c r="B38" s="22" t="n">
        <v>46</v>
      </c>
      <c r="C38" s="21" t="s">
        <v>179</v>
      </c>
      <c r="D38" s="23" t="s">
        <v>180</v>
      </c>
      <c r="E38" s="23" t="s">
        <v>181</v>
      </c>
      <c r="F38" s="24" t="n">
        <v>23.2</v>
      </c>
      <c r="G38" s="24" t="s">
        <v>23</v>
      </c>
      <c r="H38" s="21" t="s">
        <v>24</v>
      </c>
      <c r="I38" s="21" t="s">
        <v>177</v>
      </c>
      <c r="J38" s="21" t="s">
        <v>26</v>
      </c>
      <c r="K38" s="21" t="s">
        <v>182</v>
      </c>
      <c r="L38" s="21"/>
      <c r="M38" s="21" t="s">
        <v>92</v>
      </c>
      <c r="N38" s="23" t="s">
        <v>144</v>
      </c>
      <c r="O38" s="26" t="n">
        <v>30</v>
      </c>
      <c r="P38" s="26"/>
      <c r="Q38" s="27" t="n">
        <f aca="false">23.2*2</f>
        <v>46.4</v>
      </c>
    </row>
    <row r="39" customFormat="false" ht="147.75" hidden="false" customHeight="true" outlineLevel="0" collapsed="false">
      <c r="A39" s="21" t="n">
        <v>30</v>
      </c>
      <c r="B39" s="22" t="n">
        <v>47</v>
      </c>
      <c r="C39" s="21" t="s">
        <v>183</v>
      </c>
      <c r="D39" s="23" t="s">
        <v>184</v>
      </c>
      <c r="E39" s="23" t="s">
        <v>185</v>
      </c>
      <c r="F39" s="24" t="n">
        <v>29.7</v>
      </c>
      <c r="G39" s="24" t="s">
        <v>23</v>
      </c>
      <c r="H39" s="21" t="s">
        <v>24</v>
      </c>
      <c r="I39" s="21" t="s">
        <v>186</v>
      </c>
      <c r="J39" s="21" t="s">
        <v>26</v>
      </c>
      <c r="K39" s="21" t="s">
        <v>187</v>
      </c>
      <c r="L39" s="21"/>
      <c r="M39" s="21"/>
      <c r="N39" s="23"/>
      <c r="O39" s="26" t="n">
        <v>35</v>
      </c>
      <c r="P39" s="26"/>
      <c r="Q39" s="27" t="n">
        <f aca="false">29.7*2</f>
        <v>59.4</v>
      </c>
    </row>
    <row r="40" customFormat="false" ht="158.25" hidden="false" customHeight="true" outlineLevel="0" collapsed="false">
      <c r="A40" s="21" t="n">
        <v>31</v>
      </c>
      <c r="B40" s="22" t="n">
        <v>48</v>
      </c>
      <c r="C40" s="21" t="s">
        <v>188</v>
      </c>
      <c r="D40" s="23" t="s">
        <v>189</v>
      </c>
      <c r="E40" s="23" t="s">
        <v>190</v>
      </c>
      <c r="F40" s="24" t="s">
        <v>191</v>
      </c>
      <c r="G40" s="24" t="s">
        <v>23</v>
      </c>
      <c r="H40" s="21" t="s">
        <v>24</v>
      </c>
      <c r="I40" s="21" t="s">
        <v>192</v>
      </c>
      <c r="J40" s="21" t="s">
        <v>26</v>
      </c>
      <c r="K40" s="21" t="s">
        <v>193</v>
      </c>
      <c r="L40" s="21"/>
      <c r="M40" s="21" t="s">
        <v>92</v>
      </c>
      <c r="N40" s="23" t="s">
        <v>194</v>
      </c>
      <c r="O40" s="26" t="n">
        <v>25</v>
      </c>
      <c r="P40" s="26"/>
      <c r="Q40" s="27" t="n">
        <f aca="false">20.9+21.6</f>
        <v>42.5</v>
      </c>
    </row>
    <row r="41" customFormat="false" ht="159" hidden="false" customHeight="true" outlineLevel="0" collapsed="false">
      <c r="A41" s="21"/>
      <c r="B41" s="22" t="n">
        <v>49</v>
      </c>
      <c r="C41" s="21" t="s">
        <v>195</v>
      </c>
      <c r="D41" s="45" t="s">
        <v>196</v>
      </c>
      <c r="E41" s="23" t="s">
        <v>197</v>
      </c>
      <c r="F41" s="24" t="s">
        <v>198</v>
      </c>
      <c r="G41" s="24" t="s">
        <v>23</v>
      </c>
      <c r="H41" s="21" t="s">
        <v>50</v>
      </c>
      <c r="I41" s="21" t="s">
        <v>199</v>
      </c>
      <c r="J41" s="21" t="s">
        <v>26</v>
      </c>
      <c r="K41" s="21"/>
      <c r="L41" s="21" t="s">
        <v>37</v>
      </c>
      <c r="M41" s="21" t="s">
        <v>200</v>
      </c>
      <c r="N41" s="31" t="s">
        <v>60</v>
      </c>
      <c r="O41" s="26"/>
      <c r="P41" s="26"/>
      <c r="Q41" s="27"/>
    </row>
    <row r="42" customFormat="false" ht="309.75" hidden="false" customHeight="true" outlineLevel="0" collapsed="false">
      <c r="A42" s="21" t="n">
        <v>32</v>
      </c>
      <c r="B42" s="22" t="n">
        <v>50</v>
      </c>
      <c r="C42" s="21" t="s">
        <v>201</v>
      </c>
      <c r="D42" s="23" t="s">
        <v>202</v>
      </c>
      <c r="E42" s="23" t="s">
        <v>203</v>
      </c>
      <c r="F42" s="24" t="s">
        <v>204</v>
      </c>
      <c r="G42" s="24" t="s">
        <v>23</v>
      </c>
      <c r="H42" s="21" t="s">
        <v>24</v>
      </c>
      <c r="I42" s="21" t="s">
        <v>205</v>
      </c>
      <c r="J42" s="21" t="s">
        <v>26</v>
      </c>
      <c r="K42" s="21" t="s">
        <v>206</v>
      </c>
      <c r="L42" s="21"/>
      <c r="M42" s="21" t="s">
        <v>92</v>
      </c>
      <c r="N42" s="23" t="s">
        <v>207</v>
      </c>
      <c r="O42" s="26" t="n">
        <v>30</v>
      </c>
      <c r="P42" s="26"/>
      <c r="Q42" s="27" t="n">
        <f aca="false">18.8*2</f>
        <v>37.6</v>
      </c>
    </row>
    <row r="43" customFormat="false" ht="157.5" hidden="false" customHeight="true" outlineLevel="0" collapsed="false">
      <c r="A43" s="21" t="n">
        <v>33</v>
      </c>
      <c r="B43" s="22" t="n">
        <v>51</v>
      </c>
      <c r="C43" s="21" t="s">
        <v>208</v>
      </c>
      <c r="D43" s="23" t="s">
        <v>209</v>
      </c>
      <c r="E43" s="23" t="s">
        <v>210</v>
      </c>
      <c r="F43" s="46" t="n">
        <v>10.9</v>
      </c>
      <c r="G43" s="24" t="s">
        <v>23</v>
      </c>
      <c r="H43" s="21" t="s">
        <v>24</v>
      </c>
      <c r="I43" s="21" t="s">
        <v>211</v>
      </c>
      <c r="J43" s="21" t="s">
        <v>26</v>
      </c>
      <c r="K43" s="21" t="s">
        <v>212</v>
      </c>
      <c r="L43" s="21"/>
      <c r="M43" s="21" t="s">
        <v>92</v>
      </c>
      <c r="N43" s="23" t="s">
        <v>213</v>
      </c>
      <c r="O43" s="26" t="n">
        <v>25</v>
      </c>
      <c r="P43" s="26"/>
      <c r="Q43" s="27" t="n">
        <f aca="false">10.9*2</f>
        <v>21.8</v>
      </c>
    </row>
    <row r="44" customFormat="false" ht="147" hidden="false" customHeight="true" outlineLevel="0" collapsed="false">
      <c r="A44" s="21" t="n">
        <v>34</v>
      </c>
      <c r="B44" s="22" t="n">
        <v>53</v>
      </c>
      <c r="C44" s="21" t="s">
        <v>214</v>
      </c>
      <c r="D44" s="23" t="s">
        <v>215</v>
      </c>
      <c r="E44" s="23" t="s">
        <v>216</v>
      </c>
      <c r="F44" s="24" t="n">
        <v>24.5</v>
      </c>
      <c r="G44" s="24" t="s">
        <v>23</v>
      </c>
      <c r="H44" s="21" t="s">
        <v>24</v>
      </c>
      <c r="I44" s="21" t="s">
        <v>217</v>
      </c>
      <c r="J44" s="21" t="s">
        <v>26</v>
      </c>
      <c r="K44" s="21" t="s">
        <v>218</v>
      </c>
      <c r="L44" s="21"/>
      <c r="M44" s="29" t="n">
        <v>43832</v>
      </c>
      <c r="N44" s="23" t="s">
        <v>219</v>
      </c>
      <c r="O44" s="30" t="n">
        <v>25</v>
      </c>
      <c r="P44" s="30"/>
      <c r="Q44" s="27" t="n">
        <f aca="false">24.5*2</f>
        <v>49</v>
      </c>
    </row>
    <row r="45" customFormat="false" ht="127.5" hidden="false" customHeight="true" outlineLevel="0" collapsed="false">
      <c r="A45" s="21" t="n">
        <v>35</v>
      </c>
      <c r="B45" s="28" t="n">
        <v>54</v>
      </c>
      <c r="C45" s="21" t="s">
        <v>220</v>
      </c>
      <c r="D45" s="31" t="s">
        <v>221</v>
      </c>
      <c r="E45" s="31" t="s">
        <v>222</v>
      </c>
      <c r="F45" s="24" t="s">
        <v>223</v>
      </c>
      <c r="G45" s="24" t="s">
        <v>23</v>
      </c>
      <c r="H45" s="21" t="s">
        <v>24</v>
      </c>
      <c r="I45" s="21" t="s">
        <v>224</v>
      </c>
      <c r="J45" s="21" t="s">
        <v>35</v>
      </c>
      <c r="K45" s="21" t="s">
        <v>36</v>
      </c>
      <c r="L45" s="21" t="s">
        <v>225</v>
      </c>
      <c r="M45" s="28" t="s">
        <v>109</v>
      </c>
      <c r="N45" s="21" t="s">
        <v>226</v>
      </c>
      <c r="O45" s="26" t="n">
        <v>30</v>
      </c>
      <c r="P45" s="26"/>
      <c r="Q45" s="27" t="n">
        <f aca="false">28.03+27.78</f>
        <v>55.81</v>
      </c>
    </row>
    <row r="46" customFormat="false" ht="168.75" hidden="false" customHeight="true" outlineLevel="0" collapsed="false">
      <c r="A46" s="21" t="n">
        <v>36</v>
      </c>
      <c r="B46" s="22" t="n">
        <v>56</v>
      </c>
      <c r="C46" s="21" t="s">
        <v>227</v>
      </c>
      <c r="D46" s="23" t="s">
        <v>228</v>
      </c>
      <c r="E46" s="37" t="s">
        <v>229</v>
      </c>
      <c r="F46" s="24" t="n">
        <v>23</v>
      </c>
      <c r="G46" s="24" t="s">
        <v>23</v>
      </c>
      <c r="H46" s="21" t="s">
        <v>24</v>
      </c>
      <c r="I46" s="21" t="s">
        <v>230</v>
      </c>
      <c r="J46" s="21" t="s">
        <v>26</v>
      </c>
      <c r="K46" s="21" t="s">
        <v>231</v>
      </c>
      <c r="L46" s="21"/>
      <c r="M46" s="21" t="s">
        <v>129</v>
      </c>
      <c r="N46" s="23" t="s">
        <v>173</v>
      </c>
      <c r="O46" s="26" t="n">
        <v>30</v>
      </c>
      <c r="P46" s="26"/>
      <c r="Q46" s="27" t="n">
        <f aca="false">23*2</f>
        <v>46</v>
      </c>
    </row>
    <row r="47" customFormat="false" ht="154.5" hidden="false" customHeight="true" outlineLevel="0" collapsed="false">
      <c r="A47" s="21" t="n">
        <v>37</v>
      </c>
      <c r="B47" s="22" t="n">
        <v>58</v>
      </c>
      <c r="C47" s="21" t="s">
        <v>232</v>
      </c>
      <c r="D47" s="23" t="s">
        <v>233</v>
      </c>
      <c r="E47" s="23" t="s">
        <v>234</v>
      </c>
      <c r="F47" s="24" t="n">
        <v>19.8</v>
      </c>
      <c r="G47" s="24" t="s">
        <v>23</v>
      </c>
      <c r="H47" s="21" t="s">
        <v>24</v>
      </c>
      <c r="I47" s="21" t="s">
        <v>235</v>
      </c>
      <c r="J47" s="21" t="s">
        <v>26</v>
      </c>
      <c r="K47" s="21" t="s">
        <v>236</v>
      </c>
      <c r="L47" s="21"/>
      <c r="M47" s="21" t="s">
        <v>129</v>
      </c>
      <c r="N47" s="23" t="s">
        <v>137</v>
      </c>
      <c r="O47" s="26" t="n">
        <v>20</v>
      </c>
      <c r="P47" s="26"/>
      <c r="Q47" s="27" t="n">
        <f aca="false">19.8*2</f>
        <v>39.6</v>
      </c>
    </row>
    <row r="48" customFormat="false" ht="144.75" hidden="false" customHeight="true" outlineLevel="0" collapsed="false">
      <c r="A48" s="23" t="n">
        <v>38</v>
      </c>
      <c r="B48" s="32" t="n">
        <v>60</v>
      </c>
      <c r="C48" s="41" t="s">
        <v>237</v>
      </c>
      <c r="D48" s="41" t="s">
        <v>238</v>
      </c>
      <c r="E48" s="41" t="s">
        <v>239</v>
      </c>
      <c r="F48" s="46" t="n">
        <v>17.5</v>
      </c>
      <c r="G48" s="24" t="s">
        <v>23</v>
      </c>
      <c r="H48" s="23" t="s">
        <v>24</v>
      </c>
      <c r="I48" s="23" t="s">
        <v>217</v>
      </c>
      <c r="J48" s="23" t="s">
        <v>26</v>
      </c>
      <c r="K48" s="23" t="s">
        <v>240</v>
      </c>
      <c r="L48" s="23"/>
      <c r="M48" s="23" t="s">
        <v>129</v>
      </c>
      <c r="N48" s="23" t="s">
        <v>137</v>
      </c>
      <c r="O48" s="30" t="n">
        <v>25</v>
      </c>
      <c r="P48" s="30"/>
      <c r="Q48" s="27" t="n">
        <f aca="false">17.5*2</f>
        <v>35</v>
      </c>
    </row>
    <row r="49" customFormat="false" ht="144.75" hidden="false" customHeight="true" outlineLevel="0" collapsed="false">
      <c r="A49" s="21" t="n">
        <v>39</v>
      </c>
      <c r="B49" s="22" t="n">
        <v>62</v>
      </c>
      <c r="C49" s="21" t="s">
        <v>241</v>
      </c>
      <c r="D49" s="21" t="s">
        <v>242</v>
      </c>
      <c r="E49" s="21" t="s">
        <v>243</v>
      </c>
      <c r="F49" s="47" t="n">
        <v>15.3</v>
      </c>
      <c r="G49" s="24" t="s">
        <v>23</v>
      </c>
      <c r="H49" s="21" t="s">
        <v>24</v>
      </c>
      <c r="I49" s="21" t="s">
        <v>244</v>
      </c>
      <c r="J49" s="21" t="s">
        <v>26</v>
      </c>
      <c r="K49" s="21" t="s">
        <v>240</v>
      </c>
      <c r="L49" s="21"/>
      <c r="M49" s="21" t="s">
        <v>129</v>
      </c>
      <c r="N49" s="23" t="s">
        <v>213</v>
      </c>
      <c r="O49" s="26" t="n">
        <v>20</v>
      </c>
      <c r="P49" s="26"/>
      <c r="Q49" s="27" t="n">
        <f aca="false">15.3*2</f>
        <v>30.6</v>
      </c>
    </row>
    <row r="50" customFormat="false" ht="98.25" hidden="false" customHeight="true" outlineLevel="0" collapsed="false">
      <c r="A50" s="48" t="n">
        <v>40</v>
      </c>
      <c r="B50" s="49" t="n">
        <v>63</v>
      </c>
      <c r="C50" s="21" t="s">
        <v>245</v>
      </c>
      <c r="D50" s="44" t="s">
        <v>246</v>
      </c>
      <c r="E50" s="21" t="s">
        <v>247</v>
      </c>
      <c r="F50" s="50" t="s">
        <v>248</v>
      </c>
      <c r="G50" s="24" t="s">
        <v>23</v>
      </c>
      <c r="H50" s="28" t="s">
        <v>50</v>
      </c>
      <c r="I50" s="21" t="s">
        <v>249</v>
      </c>
      <c r="J50" s="21" t="s">
        <v>26</v>
      </c>
      <c r="K50" s="51"/>
      <c r="L50" s="51"/>
      <c r="M50" s="52" t="s">
        <v>250</v>
      </c>
      <c r="N50" s="31" t="s">
        <v>60</v>
      </c>
      <c r="O50" s="26" t="n">
        <f aca="false">SUM(O12:O49)</f>
        <v>770</v>
      </c>
      <c r="P50" s="26" t="n">
        <f aca="false">SUM(P12:P49)</f>
        <v>18</v>
      </c>
      <c r="Q50" s="26" t="n">
        <f aca="false">SUM(Q12:Q49)</f>
        <v>1329.29</v>
      </c>
    </row>
    <row r="51" customFormat="false" ht="98.25" hidden="false" customHeight="true" outlineLevel="0" collapsed="false">
      <c r="A51" s="48" t="n">
        <v>41</v>
      </c>
      <c r="B51" s="49" t="n">
        <v>64</v>
      </c>
      <c r="C51" s="21" t="s">
        <v>251</v>
      </c>
      <c r="D51" s="44" t="s">
        <v>252</v>
      </c>
      <c r="E51" s="21" t="s">
        <v>253</v>
      </c>
      <c r="F51" s="50" t="s">
        <v>254</v>
      </c>
      <c r="G51" s="24" t="s">
        <v>23</v>
      </c>
      <c r="H51" s="28" t="s">
        <v>50</v>
      </c>
      <c r="I51" s="21" t="s">
        <v>255</v>
      </c>
      <c r="J51" s="21" t="s">
        <v>26</v>
      </c>
      <c r="K51" s="51"/>
      <c r="L51" s="21" t="s">
        <v>58</v>
      </c>
      <c r="M51" s="52" t="s">
        <v>109</v>
      </c>
      <c r="N51" s="31" t="s">
        <v>60</v>
      </c>
      <c r="O51" s="26"/>
      <c r="P51" s="26"/>
      <c r="Q51" s="26"/>
    </row>
    <row r="52" customFormat="false" ht="123" hidden="false" customHeight="true" outlineLevel="0" collapsed="false">
      <c r="A52" s="48" t="n">
        <v>42</v>
      </c>
      <c r="B52" s="49" t="n">
        <v>65</v>
      </c>
      <c r="C52" s="21" t="s">
        <v>256</v>
      </c>
      <c r="D52" s="23" t="s">
        <v>257</v>
      </c>
      <c r="E52" s="21" t="s">
        <v>258</v>
      </c>
      <c r="F52" s="50" t="n">
        <v>34.2</v>
      </c>
      <c r="G52" s="24" t="s">
        <v>23</v>
      </c>
      <c r="H52" s="28" t="s">
        <v>50</v>
      </c>
      <c r="I52" s="21" t="s">
        <v>259</v>
      </c>
      <c r="J52" s="21" t="s">
        <v>26</v>
      </c>
      <c r="K52" s="51"/>
      <c r="L52" s="21" t="s">
        <v>58</v>
      </c>
      <c r="M52" s="52" t="s">
        <v>109</v>
      </c>
      <c r="N52" s="31" t="s">
        <v>60</v>
      </c>
      <c r="O52" s="26"/>
      <c r="P52" s="26"/>
      <c r="Q52" s="26"/>
    </row>
    <row r="53" customFormat="false" ht="102" hidden="false" customHeight="true" outlineLevel="0" collapsed="false">
      <c r="A53" s="48" t="n">
        <v>43</v>
      </c>
      <c r="B53" s="49" t="n">
        <v>66</v>
      </c>
      <c r="C53" s="21" t="s">
        <v>260</v>
      </c>
      <c r="D53" s="23" t="s">
        <v>261</v>
      </c>
      <c r="E53" s="21" t="s">
        <v>262</v>
      </c>
      <c r="F53" s="50" t="n">
        <v>26</v>
      </c>
      <c r="G53" s="24" t="s">
        <v>23</v>
      </c>
      <c r="H53" s="28" t="s">
        <v>50</v>
      </c>
      <c r="I53" s="21" t="s">
        <v>259</v>
      </c>
      <c r="J53" s="21" t="s">
        <v>26</v>
      </c>
      <c r="K53" s="51"/>
      <c r="L53" s="21" t="s">
        <v>58</v>
      </c>
      <c r="M53" s="52" t="s">
        <v>109</v>
      </c>
      <c r="N53" s="31" t="s">
        <v>60</v>
      </c>
      <c r="O53" s="26"/>
      <c r="P53" s="26"/>
      <c r="Q53" s="26"/>
    </row>
  </sheetData>
  <mergeCells count="4">
    <mergeCell ref="L1:N1"/>
    <mergeCell ref="L2:N2"/>
    <mergeCell ref="L5:N5"/>
    <mergeCell ref="A9:N9"/>
  </mergeCells>
  <printOptions headings="false" gridLines="false" gridLinesSet="true" horizontalCentered="false" verticalCentered="false"/>
  <pageMargins left="0.275694444444444" right="0.196527777777778" top="0.7875" bottom="0.78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N2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100" zoomScalePageLayoutView="75" workbookViewId="0">
      <selection pane="topLeft" activeCell="A1" activeCellId="0" sqref="A1"/>
    </sheetView>
  </sheetViews>
  <sheetFormatPr defaultColWidth="8.5390625" defaultRowHeight="14.25" zeroHeight="false" outlineLevelRow="0" outlineLevelCol="0"/>
  <cols>
    <col collapsed="false" customWidth="true" hidden="false" outlineLevel="0" max="3" min="1" style="0" width="9.13"/>
    <col collapsed="false" customWidth="true" hidden="false" outlineLevel="0" max="4" min="4" style="0" width="21.88"/>
    <col collapsed="false" customWidth="true" hidden="false" outlineLevel="0" max="5" min="5" style="0" width="20.88"/>
    <col collapsed="false" customWidth="true" hidden="false" outlineLevel="0" max="9" min="6" style="0" width="9.13"/>
    <col collapsed="false" customWidth="true" hidden="false" outlineLevel="0" max="10" min="10" style="0" width="10.63"/>
    <col collapsed="false" customWidth="true" hidden="false" outlineLevel="0" max="11" min="11" style="0" width="11.63"/>
    <col collapsed="false" customWidth="true" hidden="false" outlineLevel="0" max="1025" min="12" style="0" width="9.13"/>
  </cols>
  <sheetData>
    <row r="2" customFormat="false" ht="388.5" hidden="false" customHeight="false" outlineLevel="0" collapsed="false">
      <c r="A2" s="28" t="n">
        <v>13</v>
      </c>
      <c r="B2" s="28" t="n">
        <v>18</v>
      </c>
      <c r="C2" s="28" t="s">
        <v>263</v>
      </c>
      <c r="D2" s="53" t="s">
        <v>264</v>
      </c>
      <c r="E2" s="31" t="s">
        <v>265</v>
      </c>
      <c r="F2" s="28" t="n">
        <v>21.2</v>
      </c>
      <c r="G2" s="54" t="s">
        <v>23</v>
      </c>
      <c r="H2" s="28" t="s">
        <v>24</v>
      </c>
      <c r="I2" s="28" t="s">
        <v>107</v>
      </c>
      <c r="J2" s="28" t="s">
        <v>26</v>
      </c>
      <c r="K2" s="28" t="s">
        <v>266</v>
      </c>
      <c r="L2" s="28"/>
      <c r="M2" s="35" t="s">
        <v>267</v>
      </c>
      <c r="N2" s="31" t="s">
        <v>81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18</TotalTime>
  <Application>LibreOffice/7.5.6.2$Linux_X86_64 LibreOffice_project/50$Build-2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2024-12-10T08:53:25Z</cp:lastPrinted>
  <dcterms:modified xsi:type="dcterms:W3CDTF">2024-12-10T08:55:52Z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caleCrop">
    <vt:bool>0</vt:bool>
  </property>
</Properties>
</file>